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05" windowWidth="14805" windowHeight="7710" activeTab="1"/>
  </bookViews>
  <sheets>
    <sheet name="2018" sheetId="1" r:id="rId1"/>
    <sheet name="2019-2020" sheetId="2" r:id="rId2"/>
    <sheet name="Лист3" sheetId="3" r:id="rId3"/>
  </sheets>
  <externalReferences>
    <externalReference r:id="rId4"/>
    <externalReference r:id="rId5"/>
    <externalReference r:id="rId6"/>
    <externalReference r:id="rId7"/>
  </externalReferences>
  <calcPr calcId="145621"/>
</workbook>
</file>

<file path=xl/calcChain.xml><?xml version="1.0" encoding="utf-8"?>
<calcChain xmlns="http://schemas.openxmlformats.org/spreadsheetml/2006/main">
  <c r="H3" i="2" l="1"/>
  <c r="F4" i="2"/>
  <c r="F3" i="2"/>
  <c r="F67" i="2" l="1"/>
  <c r="E67" i="2"/>
  <c r="F64" i="1"/>
  <c r="E64" i="1"/>
  <c r="F21" i="2" l="1"/>
  <c r="F20" i="1"/>
  <c r="F53" i="2" l="1"/>
  <c r="E53" i="2"/>
  <c r="F50" i="1" l="1"/>
  <c r="E50" i="1"/>
  <c r="H11" i="2" l="1"/>
  <c r="G11" i="2"/>
  <c r="F11" i="2"/>
  <c r="E11" i="2"/>
  <c r="G48" i="2" l="1"/>
  <c r="H48" i="2" s="1"/>
  <c r="E48" i="2"/>
  <c r="F48" i="2" s="1"/>
  <c r="G47" i="2"/>
  <c r="G49" i="2" s="1"/>
  <c r="E47" i="2"/>
  <c r="E49" i="2" s="1"/>
  <c r="G44" i="2"/>
  <c r="H44" i="2" s="1"/>
  <c r="E44" i="2"/>
  <c r="F44" i="2" s="1"/>
  <c r="G43" i="2"/>
  <c r="H43" i="2" s="1"/>
  <c r="E43" i="2"/>
  <c r="F43" i="2" s="1"/>
  <c r="F45" i="2" s="1"/>
  <c r="G40" i="2"/>
  <c r="H40" i="2" s="1"/>
  <c r="E40" i="2"/>
  <c r="F40" i="2" s="1"/>
  <c r="G39" i="2"/>
  <c r="G41" i="2" s="1"/>
  <c r="E39" i="2"/>
  <c r="E41" i="2" s="1"/>
  <c r="G36" i="2"/>
  <c r="H36" i="2" s="1"/>
  <c r="E36" i="2"/>
  <c r="F36" i="2" s="1"/>
  <c r="G35" i="2"/>
  <c r="H35" i="2" s="1"/>
  <c r="H37" i="2" s="1"/>
  <c r="E35" i="2"/>
  <c r="F35" i="2" s="1"/>
  <c r="F37" i="2" s="1"/>
  <c r="G45" i="1"/>
  <c r="H45" i="1" s="1"/>
  <c r="E45" i="1"/>
  <c r="F45" i="1" s="1"/>
  <c r="G44" i="1"/>
  <c r="H44" i="1" s="1"/>
  <c r="E44" i="1"/>
  <c r="G41" i="1"/>
  <c r="H41" i="1" s="1"/>
  <c r="E41" i="1"/>
  <c r="F41" i="1" s="1"/>
  <c r="G40" i="1"/>
  <c r="E40" i="1"/>
  <c r="G37" i="1"/>
  <c r="H37" i="1" s="1"/>
  <c r="E37" i="1"/>
  <c r="F37" i="1" s="1"/>
  <c r="G36" i="1"/>
  <c r="H36" i="1" s="1"/>
  <c r="E36" i="1"/>
  <c r="F36" i="1" s="1"/>
  <c r="G33" i="1"/>
  <c r="H33" i="1" s="1"/>
  <c r="E33" i="1"/>
  <c r="F33" i="1" s="1"/>
  <c r="G32" i="1"/>
  <c r="G34" i="1" s="1"/>
  <c r="E32" i="1"/>
  <c r="E34" i="1" s="1"/>
  <c r="H38" i="1" l="1"/>
  <c r="F47" i="2"/>
  <c r="F49" i="2" s="1"/>
  <c r="H47" i="2"/>
  <c r="H49" i="2" s="1"/>
  <c r="E46" i="1"/>
  <c r="G46" i="1"/>
  <c r="F44" i="1"/>
  <c r="H46" i="1"/>
  <c r="F38" i="1"/>
  <c r="E42" i="1"/>
  <c r="F46" i="1"/>
  <c r="F39" i="2"/>
  <c r="F41" i="2" s="1"/>
  <c r="H39" i="2"/>
  <c r="H41" i="2" s="1"/>
  <c r="H45" i="2"/>
  <c r="E45" i="2"/>
  <c r="G45" i="2"/>
  <c r="E37" i="2"/>
  <c r="G37" i="2"/>
  <c r="G42" i="1"/>
  <c r="F40" i="1"/>
  <c r="F42" i="1" s="1"/>
  <c r="H40" i="1"/>
  <c r="H42" i="1" s="1"/>
  <c r="F32" i="1"/>
  <c r="F34" i="1" s="1"/>
  <c r="H32" i="1"/>
  <c r="H34" i="1" s="1"/>
  <c r="E38" i="1"/>
  <c r="G38" i="1"/>
  <c r="F24" i="2"/>
  <c r="G24" i="2"/>
  <c r="H24" i="2"/>
  <c r="E24" i="2"/>
  <c r="H23" i="1"/>
  <c r="G23" i="1"/>
  <c r="F23" i="1"/>
  <c r="E23" i="1"/>
  <c r="H18" i="2" l="1"/>
  <c r="G18" i="2"/>
  <c r="F18" i="2"/>
  <c r="E18" i="2"/>
  <c r="H15" i="2"/>
  <c r="G15" i="2"/>
  <c r="F15" i="2"/>
  <c r="E15" i="2"/>
  <c r="G5" i="2"/>
  <c r="H5" i="2" s="1"/>
  <c r="F5" i="2"/>
  <c r="E5" i="2"/>
  <c r="H17" i="1" l="1"/>
  <c r="G17" i="1"/>
  <c r="F17" i="1"/>
  <c r="E17" i="1"/>
  <c r="H14" i="1" l="1"/>
  <c r="G14" i="1"/>
  <c r="F14" i="1"/>
  <c r="E14" i="1"/>
  <c r="H10" i="1" l="1"/>
  <c r="G10" i="1"/>
  <c r="F10" i="1"/>
  <c r="E10" i="1"/>
  <c r="H6" i="1" l="1"/>
  <c r="G6" i="1"/>
  <c r="F6" i="1"/>
  <c r="E6" i="1"/>
</calcChain>
</file>

<file path=xl/sharedStrings.xml><?xml version="1.0" encoding="utf-8"?>
<sst xmlns="http://schemas.openxmlformats.org/spreadsheetml/2006/main" count="567" uniqueCount="117">
  <si>
    <t>Наименование юридического лица</t>
  </si>
  <si>
    <t>Адрес местонахождения объекта</t>
  </si>
  <si>
    <t xml:space="preserve">Сведения из проектной документации объектов обработки (о производственной мощности (тонн/единиц в год, суммарно по видам отходов)
</t>
  </si>
  <si>
    <t xml:space="preserve">Сведения о наличии лицензии на осуществление деятельности по  обработке
</t>
  </si>
  <si>
    <t>ООО "ЭКО ПЛАНТ"</t>
  </si>
  <si>
    <t>класс опасности</t>
  </si>
  <si>
    <t>IV</t>
  </si>
  <si>
    <t>V</t>
  </si>
  <si>
    <t>ИТОГО:</t>
  </si>
  <si>
    <t>187000, Ленинградская область, Тосненский район ,Тосненское городское поселение, кад. № 47:26:0138001:84</t>
  </si>
  <si>
    <t>лицензия № (78)-5457-СТОУР от 28.03.2018</t>
  </si>
  <si>
    <t>Данные о количестве  (суммарно)   обработанных отходов, тонн.</t>
  </si>
  <si>
    <t>Данные о количестве  (суммарно)   ТКО обработанных отходов, тонн.</t>
  </si>
  <si>
    <t>100 тыс. тонн ТКО/год</t>
  </si>
  <si>
    <t>IV, V</t>
  </si>
  <si>
    <t>39 тыс. тонн ТКО/год</t>
  </si>
  <si>
    <t>ООО "ПРОФСПЕЦТРАНС"</t>
  </si>
  <si>
    <t xml:space="preserve"> Ленинградская область, Волосовский район ,Калитинское сельское поселение, возле дер. Калитино</t>
  </si>
  <si>
    <t>40 тыс. тонн ТКО/год</t>
  </si>
  <si>
    <t>ООО "ТЭК"</t>
  </si>
  <si>
    <t>188514, Ленинградская область, Ломоносовский район ,Ропшинское сельское поселение, у д. Глядино</t>
  </si>
  <si>
    <t>III</t>
  </si>
  <si>
    <t>ООО "Эко Лэнд"</t>
  </si>
  <si>
    <t>140 тыс. тонн /год</t>
  </si>
  <si>
    <t>188531, Ленинградская область, Ломоносовский район, пгт. Большая Ижора, Промзона «Бронка–2», 5 км Таменгонтского шоссе (кадастровый номер участка 47:14:02-02-001:0006)</t>
  </si>
  <si>
    <t>200 тыс. тонн ТКО/год</t>
  </si>
  <si>
    <t>ООО "Лель-ЭКО"</t>
  </si>
  <si>
    <t>Ленинградская область, г. Кириши, Киришский район, 56 км автодороги Зуево-Новая
Ладога, кадастровый номер 47:27:0123001:6
Ленинградская область, Всеволожский район, Бугровское сельское поселение, массив
Корабсельки, участок 120, кадастровый номер 47:07:0713003:17;
Ленинградская область, г. Кириши, бульвар Молодежный д.2, лит. А1</t>
  </si>
  <si>
    <t>лицензия № (78)-4579-СТОУР от 29.09.2017</t>
  </si>
  <si>
    <t>Перечень организаций, осуществляющих обработку отходов производства и потребления (информация за 2018 год)</t>
  </si>
  <si>
    <t>188800, Ленинградская область, г. Выборг, ул. Промышленная, д.9, корп.3, пом.2</t>
  </si>
  <si>
    <t>ООО "Концепт ЭКО"</t>
  </si>
  <si>
    <t>Ленинградская область, Лодейнопольский район, Кондушское лесничество, квартал 
№84, выдел №18</t>
  </si>
  <si>
    <t>А-НО-02 -72,0 тыс. тонн/год; А-НО-06-13,0 тыс.тонн/год</t>
  </si>
  <si>
    <t>Ленинградская область, г. Кириши, Киришский район, 56 км автодороги Зуево-Новая
Ладога, кадастровый номер 47:27:0123001:6
Ленинградская область, г. Кириши, бульвар Молодежный д.2, лит. А1</t>
  </si>
  <si>
    <t>СПб ГУП "Завод МПБО-2"</t>
  </si>
  <si>
    <t>Ленинградская область, Всеволожский район, д.Янино, промзона Янино, кад. №47:07:10-39-001:0052</t>
  </si>
  <si>
    <t>лицензия № (78)-6029-СТОУБ/П от 23.01.2019</t>
  </si>
  <si>
    <t>ООО "ЛОЭК"</t>
  </si>
  <si>
    <t>Ленинградская область, Лужский район, пос. Мшинская, ул. Комсомольская, д.3</t>
  </si>
  <si>
    <t>лицензия № 78-00262 от 28.06.2016</t>
  </si>
  <si>
    <t>ООО "Экопром-Холдинг"</t>
  </si>
  <si>
    <t>Ленинградская область, Выборгский район, Приморское городское поселение, пос. Лужки, Рябовское ш., здание №75</t>
  </si>
  <si>
    <t>лицензия № 78-00088 от 10.02.2016</t>
  </si>
  <si>
    <t>АО "Управляющая компания по обращению с отходами в Ленинградской области</t>
  </si>
  <si>
    <t>Ленинградская область, Волховский район, Кисельнинское сельское поселение, д. Кути</t>
  </si>
  <si>
    <t>Ленинградская область, г. Сланцы, кад. №47:28-03-01-035:0016</t>
  </si>
  <si>
    <t>Ленинградская область, Приозерский район, Плодовское сельское поселение, вблизи пос. Тракторное</t>
  </si>
  <si>
    <t>Ленинградская область, Кингисеппский район, промзона "Фосфорит", кад № 47:20:07-52-003:0031</t>
  </si>
  <si>
    <t>ООО "Компания СЕЗАР"</t>
  </si>
  <si>
    <t>187026, Ленинградская область, Тосненский район, г. Никольское, Ульяновское ш., д.5-Ш</t>
  </si>
  <si>
    <t>лицензия № (78)-3617 СОУ от 25.05.2017</t>
  </si>
  <si>
    <t>ООО "ЭКОТЕХ"</t>
  </si>
  <si>
    <t>188460, Ленинградская область, Кингисеппский район, д. Малый Луцк</t>
  </si>
  <si>
    <t>лицензия № 78-00320 от 16.08.2016</t>
  </si>
  <si>
    <t xml:space="preserve">ООО "СадСервис"    </t>
  </si>
  <si>
    <t xml:space="preserve">188820, Ленинградская область, Выборгский район, пос. Рощино, Круговой тупик, д. 9, к. 2 </t>
  </si>
  <si>
    <t>лицензия № (78)-4783-СТОУ от 17.11.2017</t>
  </si>
  <si>
    <t>х</t>
  </si>
  <si>
    <t>50 тыс.тонн ТКО/ год</t>
  </si>
  <si>
    <t>100 тыс.тонн ТКО/ год</t>
  </si>
  <si>
    <t>24 тыс.тонн / год</t>
  </si>
  <si>
    <t>приложение 7 к Территориальной схеме</t>
  </si>
  <si>
    <t>лицензия № (78)-5284-СТОУ от 16.02.2018</t>
  </si>
  <si>
    <t>лицензия № (78)-5559-СТОУ от 20.04.2018</t>
  </si>
  <si>
    <t>лицензия № (78)-6029-СТОБ/П от 23.01.2019</t>
  </si>
  <si>
    <t>лицензия № (78)-5484-СТОУ от 16.02.2018</t>
  </si>
  <si>
    <t>лицензия № (78)-7329-СТОУ от 19.02.2019</t>
  </si>
  <si>
    <t>-</t>
  </si>
  <si>
    <t>ООО "Рибойл Комплекс"</t>
  </si>
  <si>
    <t>ООО "Агрохолдинг "Пулковский"</t>
  </si>
  <si>
    <t>ООО "Новый Свет-ЭКО"</t>
  </si>
  <si>
    <t>188361, Ленинградская область, Гатчинский район, вблизи п. Новый Свет, уч. №2</t>
  </si>
  <si>
    <t xml:space="preserve">IV </t>
  </si>
  <si>
    <t>150 000 тонн/год</t>
  </si>
  <si>
    <t>Лицензия (78)-4491-СТОУР/П от 24.11.2017г.</t>
  </si>
  <si>
    <t>Ленинградская область, г. Сосновый Бор, Копорское шоссе, д. 10</t>
  </si>
  <si>
    <t>лицензия № (78)-4167-СТОУ/Р  от 16.05.2018</t>
  </si>
  <si>
    <t>лицензия 78 № 00050 от 13.01.2017</t>
  </si>
  <si>
    <t>46,0/52,0</t>
  </si>
  <si>
    <t>лицензия 78 № 00308 от 08.10.2016</t>
  </si>
  <si>
    <t>Ленинградская область, Тосненский район, д. Тарасово, в 500 м юго-восточнее дома №1</t>
  </si>
  <si>
    <t>70920/147750</t>
  </si>
  <si>
    <t>72000/150000</t>
  </si>
  <si>
    <t>1080/2250</t>
  </si>
  <si>
    <t>67374/140363</t>
  </si>
  <si>
    <t>1026/2138</t>
  </si>
  <si>
    <t>68400/142500</t>
  </si>
  <si>
    <t>72000/150 000 тонн/год</t>
  </si>
  <si>
    <t xml:space="preserve"> Ленинградская область, Волосовский район, Калитинское сельское поселение, возле дер. Калитино</t>
  </si>
  <si>
    <t>лицензия 78 № 00261 от 10.03.2017</t>
  </si>
  <si>
    <t>Сведения о применяемых технологических решениях, об оборудовании объектов обработки</t>
  </si>
  <si>
    <t>Сведения о санитарно-защитной зоне</t>
  </si>
  <si>
    <t>сортировка, разборка, очистка</t>
  </si>
  <si>
    <t>500 м</t>
  </si>
  <si>
    <t>100 м</t>
  </si>
  <si>
    <t>В юго-западном напр-450 м; в остальных напр - 500 м</t>
  </si>
  <si>
    <t>в северо-восточном напр - 85-100 м; в восточном 20-85 м; в юго-восточном напр -0-20 м; в южном - по границе промлощадки; в юго-западном - 0-10 м; в западном - 10-55 м; в северо-западном напр - 55-100 м</t>
  </si>
  <si>
    <t>Ленинградская область, Всеволожский район, кадастровый номер земельного участка 47:07:0485001:1568</t>
  </si>
  <si>
    <t>I</t>
  </si>
  <si>
    <t>1 млн.т</t>
  </si>
  <si>
    <t>лицензия № (78)-6014-СТОУ от 12.07.2018 г.</t>
  </si>
  <si>
    <t>II</t>
  </si>
  <si>
    <t>ООО "Омега"</t>
  </si>
  <si>
    <t>лицензия № (78)-4235-СТОУР/П от 27.05.2019</t>
  </si>
  <si>
    <t>ООО «Полигон ТБО»</t>
  </si>
  <si>
    <t>188671, Ленинградская область, Всеволожский район, д. Лепсари, кадастровый номер земельного участка 47:07:09-41-002:0008</t>
  </si>
  <si>
    <t>ИТОГО IV, V</t>
  </si>
  <si>
    <t>лицензия (78)- 5363-СОУР/П от 23.10.2018</t>
  </si>
  <si>
    <t>ИП Карасёв С.В.</t>
  </si>
  <si>
    <t>Данные о количестве отходов (суммарно)  принятых для обработки, тонн.</t>
  </si>
  <si>
    <t>Данные о количестве ТКО отходов (суммарно)  принятых для обработки, тонн.</t>
  </si>
  <si>
    <t>Данные о количестве отходов (суммарно) принимаемых для обработки, тонн.</t>
  </si>
  <si>
    <t>Данные о количестве отходов  (суммарно) обрабатываемых , тонн.</t>
  </si>
  <si>
    <t>Данные о количестве отходов ТКО(суммарно) принимаемых для  обработки, тонн.</t>
  </si>
  <si>
    <t>Данные о количестве отходов  (суммарно) ТКО обрабатываемых, тонн.</t>
  </si>
  <si>
    <t>Перечень организаций, планирующих осуществлять обработку отходов производства и потребления в 2019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</si>
</sst>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373A3C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rgb="FF373A3C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373A3C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0" xfId="0" applyFont="1"/>
    <xf numFmtId="0" fontId="2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164" fontId="8" fillId="0" borderId="9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7" fillId="3" borderId="10" xfId="0" applyNumberFormat="1" applyFont="1" applyFill="1" applyBorder="1" applyAlignment="1">
      <alignment horizontal="center" vertical="center"/>
    </xf>
    <xf numFmtId="2" fontId="7" fillId="3" borderId="11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12" fillId="3" borderId="1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12" fillId="3" borderId="10" xfId="0" applyNumberFormat="1" applyFont="1" applyFill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4" fillId="3" borderId="7" xfId="0" applyNumberFormat="1" applyFont="1" applyFill="1" applyBorder="1" applyAlignment="1">
      <alignment horizontal="center" vertical="center"/>
    </xf>
    <xf numFmtId="164" fontId="13" fillId="0" borderId="9" xfId="1" applyNumberFormat="1" applyFont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 vertical="center" wrapText="1"/>
    </xf>
    <xf numFmtId="4" fontId="3" fillId="0" borderId="19" xfId="0" applyNumberFormat="1" applyFont="1" applyFill="1" applyBorder="1" applyAlignment="1">
      <alignment horizontal="center" vertical="center"/>
    </xf>
    <xf numFmtId="165" fontId="7" fillId="3" borderId="7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2" fontId="2" fillId="0" borderId="40" xfId="0" applyNumberFormat="1" applyFont="1" applyBorder="1" applyAlignment="1">
      <alignment horizontal="center" vertical="center"/>
    </xf>
    <xf numFmtId="2" fontId="7" fillId="3" borderId="25" xfId="0" applyNumberFormat="1" applyFont="1" applyFill="1" applyBorder="1" applyAlignment="1">
      <alignment horizontal="center" vertical="center"/>
    </xf>
    <xf numFmtId="2" fontId="7" fillId="3" borderId="44" xfId="0" applyNumberFormat="1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1" fontId="0" fillId="0" borderId="39" xfId="0" applyNumberFormat="1" applyFont="1" applyBorder="1" applyAlignment="1">
      <alignment horizontal="center" vertical="center"/>
    </xf>
    <xf numFmtId="1" fontId="10" fillId="3" borderId="42" xfId="0" applyNumberFormat="1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" fontId="0" fillId="0" borderId="39" xfId="0" applyNumberFormat="1" applyBorder="1" applyAlignment="1">
      <alignment horizontal="center" vertical="center"/>
    </xf>
    <xf numFmtId="1" fontId="0" fillId="0" borderId="40" xfId="0" applyNumberFormat="1" applyBorder="1" applyAlignment="1">
      <alignment horizontal="center" vertical="center"/>
    </xf>
    <xf numFmtId="1" fontId="0" fillId="3" borderId="42" xfId="0" applyNumberForma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4" fontId="3" fillId="0" borderId="43" xfId="0" applyNumberFormat="1" applyFont="1" applyFill="1" applyBorder="1" applyAlignment="1">
      <alignment horizontal="center" vertical="center"/>
    </xf>
    <xf numFmtId="4" fontId="3" fillId="0" borderId="40" xfId="0" applyNumberFormat="1" applyFont="1" applyFill="1" applyBorder="1" applyAlignment="1">
      <alignment horizontal="center" vertical="center"/>
    </xf>
    <xf numFmtId="4" fontId="12" fillId="3" borderId="41" xfId="0" applyNumberFormat="1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2" fontId="3" fillId="0" borderId="40" xfId="0" applyNumberFormat="1" applyFont="1" applyBorder="1" applyAlignment="1">
      <alignment horizontal="center" vertical="center"/>
    </xf>
    <xf numFmtId="164" fontId="12" fillId="3" borderId="44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2" fontId="12" fillId="3" borderId="44" xfId="0" applyNumberFormat="1" applyFont="1" applyFill="1" applyBorder="1" applyAlignment="1">
      <alignment horizontal="center" vertical="center"/>
    </xf>
    <xf numFmtId="2" fontId="12" fillId="3" borderId="25" xfId="0" applyNumberFormat="1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1" fontId="3" fillId="0" borderId="39" xfId="0" applyNumberFormat="1" applyFont="1" applyBorder="1" applyAlignment="1">
      <alignment horizontal="center" vertical="center"/>
    </xf>
    <xf numFmtId="1" fontId="3" fillId="3" borderId="42" xfId="0" applyNumberFormat="1" applyFont="1" applyFill="1" applyBorder="1" applyAlignment="1">
      <alignment horizontal="center" vertical="center"/>
    </xf>
    <xf numFmtId="1" fontId="3" fillId="0" borderId="40" xfId="0" applyNumberFormat="1" applyFont="1" applyBorder="1" applyAlignment="1">
      <alignment horizontal="center" vertical="center"/>
    </xf>
    <xf numFmtId="1" fontId="12" fillId="3" borderId="42" xfId="0" applyNumberFormat="1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67" xfId="0" applyFont="1" applyFill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 wrapText="1"/>
    </xf>
    <xf numFmtId="0" fontId="13" fillId="0" borderId="49" xfId="0" applyFont="1" applyFill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/>
    </xf>
    <xf numFmtId="0" fontId="13" fillId="0" borderId="62" xfId="1" applyFont="1" applyBorder="1" applyAlignment="1">
      <alignment horizontal="center" vertical="center" wrapText="1"/>
    </xf>
    <xf numFmtId="0" fontId="13" fillId="0" borderId="63" xfId="1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13" fillId="0" borderId="65" xfId="1" applyFont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wrapText="1"/>
    </xf>
    <xf numFmtId="0" fontId="13" fillId="0" borderId="25" xfId="0" applyFont="1" applyBorder="1" applyAlignment="1">
      <alignment horizont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6" fillId="0" borderId="62" xfId="0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64" xfId="0" applyFont="1" applyFill="1" applyBorder="1" applyAlignment="1">
      <alignment horizontal="center" vertical="center"/>
    </xf>
    <xf numFmtId="0" fontId="13" fillId="0" borderId="68" xfId="0" applyFont="1" applyFill="1" applyBorder="1" applyAlignment="1">
      <alignment horizontal="center" vertical="center" wrapText="1"/>
    </xf>
    <xf numFmtId="0" fontId="13" fillId="0" borderId="69" xfId="0" applyFont="1" applyFill="1" applyBorder="1" applyAlignment="1">
      <alignment horizontal="center" vertical="center" wrapText="1"/>
    </xf>
    <xf numFmtId="0" fontId="13" fillId="0" borderId="71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63" xfId="0" applyFont="1" applyFill="1" applyBorder="1" applyAlignment="1">
      <alignment horizontal="center" vertical="center" wrapText="1"/>
    </xf>
    <xf numFmtId="0" fontId="13" fillId="0" borderId="64" xfId="0" applyFont="1" applyFill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6" fillId="0" borderId="65" xfId="0" applyFont="1" applyFill="1" applyBorder="1" applyAlignment="1">
      <alignment horizontal="center" vertical="center"/>
    </xf>
    <xf numFmtId="0" fontId="13" fillId="0" borderId="70" xfId="0" applyFont="1" applyFill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wrapText="1"/>
    </xf>
    <xf numFmtId="0" fontId="13" fillId="0" borderId="49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center" vertical="center" wrapText="1"/>
    </xf>
    <xf numFmtId="0" fontId="11" fillId="2" borderId="5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.lazareva\Desktop\&#1055;&#1088;&#1080;&#1083;&#1086;&#1078;&#1077;&#1085;&#1080;&#1077;%20(&#1090;&#1072;&#1073;&#1083;&#1080;&#1094;&#1099;%201,2,3)_%20&#1042;&#1054;&#1051;&#1061;&#1054;&#104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.lazareva\Desktop\&#1055;&#1088;&#1080;&#1083;&#1086;&#1078;&#1077;&#1085;&#1080;&#1077;%20(&#1090;&#1072;&#1073;&#1083;&#1080;&#1094;&#1099;%201,2,3)_%20&#1055;&#1056;&#1048;&#1054;&#1047;&#1045;&#1056;&#1057;&#105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.lazareva\Desktop\&#1055;&#1088;&#1080;&#1083;&#1086;&#1078;&#1077;&#1085;&#1080;&#1077;%20(&#1090;&#1072;&#1073;&#1083;&#1080;&#1094;&#1099;%201,2,3)_%20&#1057;&#1051;&#1040;&#1053;&#1062;&#106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.lazareva\Desktop\&#1055;&#1088;&#1080;&#1083;&#1086;&#1078;&#1077;&#1085;&#1080;&#1077;%20(&#1090;&#1072;&#1073;&#1083;&#1080;&#1094;&#1099;%201,2,3)_%20&#1050;&#1048;&#1053;&#1043;&#1048;&#1057;&#1045;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_исходник"/>
      <sheetName val="таблица 1"/>
      <sheetName val="таблица 2_"/>
      <sheetName val="таблица 3_"/>
      <sheetName val="таблица 2"/>
      <sheetName val="таблица 3"/>
      <sheetName val="2018 год_для запроса У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4">
          <cell r="C14">
            <v>9572.6102400000018</v>
          </cell>
          <cell r="H14">
            <v>9572.6102400000018</v>
          </cell>
        </row>
        <row r="18">
          <cell r="C18">
            <v>15721.84188</v>
          </cell>
          <cell r="H18">
            <v>15721.84188</v>
          </cell>
        </row>
      </sheetData>
      <sheetData sheetId="6" refreshError="1">
        <row r="14">
          <cell r="C14">
            <v>8863.5280000000002</v>
          </cell>
          <cell r="H14">
            <v>8863.5280000000002</v>
          </cell>
        </row>
        <row r="18">
          <cell r="C18">
            <v>14557.260999999999</v>
          </cell>
          <cell r="H18">
            <v>14557.260999999999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_исходник"/>
      <sheetName val="таблица 1"/>
      <sheetName val="ОБРАЗЕЦ"/>
      <sheetName val="таблица 2"/>
      <sheetName val="таблица 3"/>
      <sheetName val="2018 год_запрос У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C14">
            <v>12214.594800000001</v>
          </cell>
          <cell r="H14">
            <v>12214.594800000001</v>
          </cell>
        </row>
        <row r="18">
          <cell r="C18">
            <v>15605.125200000002</v>
          </cell>
          <cell r="H18">
            <v>15605.125200000002</v>
          </cell>
        </row>
      </sheetData>
      <sheetData sheetId="5" refreshError="1">
        <row r="14">
          <cell r="C14">
            <v>11309.81</v>
          </cell>
          <cell r="H14">
            <v>11309.81</v>
          </cell>
        </row>
        <row r="18">
          <cell r="C18">
            <v>14449.19</v>
          </cell>
          <cell r="H18">
            <v>14449.19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_исходник"/>
      <sheetName val="таблица 1"/>
      <sheetName val="таблица 2"/>
      <sheetName val="таблица 3"/>
      <sheetName val="2018 год_запрос УК"/>
    </sheetNames>
    <sheetDataSet>
      <sheetData sheetId="0" refreshError="1"/>
      <sheetData sheetId="1" refreshError="1"/>
      <sheetData sheetId="2" refreshError="1"/>
      <sheetData sheetId="3" refreshError="1">
        <row r="14">
          <cell r="C14">
            <v>6075</v>
          </cell>
          <cell r="H14">
            <v>6075</v>
          </cell>
        </row>
        <row r="18">
          <cell r="C18">
            <v>4077.8942400000019</v>
          </cell>
          <cell r="H18">
            <v>4077.8942400000019</v>
          </cell>
        </row>
      </sheetData>
      <sheetData sheetId="4" refreshError="1">
        <row r="14">
          <cell r="C14">
            <v>5850</v>
          </cell>
          <cell r="H14">
            <v>5850</v>
          </cell>
        </row>
        <row r="18">
          <cell r="C18">
            <v>3926.8611200000014</v>
          </cell>
          <cell r="H18">
            <v>3926.8611200000014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_исходник"/>
      <sheetName val="таблица 1"/>
      <sheetName val="таблица 2 без ТКО"/>
      <sheetName val="таблица 2"/>
      <sheetName val="таблица 3_изнач"/>
      <sheetName val="таблица 3"/>
      <sheetName val="2018 год_запрос УК"/>
      <sheetName val="таблица 1 по 2017 году"/>
      <sheetName val="таблица 3 по 2017 год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4">
          <cell r="C14">
            <v>1782.249955023593</v>
          </cell>
          <cell r="H14">
            <v>1782.249955023593</v>
          </cell>
        </row>
        <row r="18">
          <cell r="C18">
            <v>1081.4658042201841</v>
          </cell>
          <cell r="H18">
            <v>1081.4658042201841</v>
          </cell>
        </row>
      </sheetData>
      <sheetData sheetId="6" refreshError="1">
        <row r="14">
          <cell r="C14">
            <v>1650.23143983666</v>
          </cell>
          <cell r="H14">
            <v>1650.23143983666</v>
          </cell>
        </row>
        <row r="18">
          <cell r="C18">
            <v>1001.3572261298</v>
          </cell>
          <cell r="H18">
            <v>1001.3572261298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opLeftCell="A28" zoomScale="60" zoomScaleNormal="60" workbookViewId="0">
      <selection activeCell="H64" sqref="H64"/>
    </sheetView>
  </sheetViews>
  <sheetFormatPr defaultRowHeight="15" x14ac:dyDescent="0.25"/>
  <cols>
    <col min="1" max="1" width="6.7109375" customWidth="1"/>
    <col min="2" max="2" width="34.85546875" customWidth="1"/>
    <col min="3" max="3" width="54.140625" customWidth="1"/>
    <col min="4" max="4" width="15.28515625" customWidth="1"/>
    <col min="5" max="6" width="27.28515625" customWidth="1"/>
    <col min="7" max="7" width="25.28515625" customWidth="1"/>
    <col min="8" max="8" width="31.7109375" customWidth="1"/>
    <col min="9" max="9" width="30.28515625" customWidth="1"/>
    <col min="10" max="10" width="29.5703125" customWidth="1"/>
    <col min="11" max="11" width="23.85546875" customWidth="1"/>
    <col min="12" max="12" width="47.5703125" customWidth="1"/>
  </cols>
  <sheetData>
    <row r="1" spans="1:15" ht="18.75" x14ac:dyDescent="0.3">
      <c r="J1" s="4" t="s">
        <v>62</v>
      </c>
    </row>
    <row r="2" spans="1:15" ht="40.5" customHeight="1" thickBot="1" x14ac:dyDescent="0.3">
      <c r="A2" s="263" t="s">
        <v>29</v>
      </c>
      <c r="B2" s="263"/>
      <c r="C2" s="263"/>
      <c r="D2" s="263"/>
      <c r="E2" s="263"/>
      <c r="F2" s="263"/>
      <c r="G2" s="263"/>
      <c r="H2" s="263"/>
      <c r="I2" s="264"/>
      <c r="J2" s="264"/>
    </row>
    <row r="3" spans="1:15" ht="117" customHeight="1" thickBot="1" x14ac:dyDescent="0.3">
      <c r="A3" s="140"/>
      <c r="B3" s="145" t="s">
        <v>0</v>
      </c>
      <c r="C3" s="140" t="s">
        <v>1</v>
      </c>
      <c r="D3" s="59" t="s">
        <v>5</v>
      </c>
      <c r="E3" s="3" t="s">
        <v>110</v>
      </c>
      <c r="F3" s="3" t="s">
        <v>11</v>
      </c>
      <c r="G3" s="3" t="s">
        <v>111</v>
      </c>
      <c r="H3" s="71" t="s">
        <v>12</v>
      </c>
      <c r="I3" s="158" t="s">
        <v>2</v>
      </c>
      <c r="J3" s="154" t="s">
        <v>3</v>
      </c>
      <c r="K3" s="163" t="s">
        <v>91</v>
      </c>
      <c r="L3" s="167" t="s">
        <v>92</v>
      </c>
      <c r="M3" s="2"/>
      <c r="N3" s="1"/>
      <c r="O3" s="1"/>
    </row>
    <row r="4" spans="1:15" ht="30" customHeight="1" x14ac:dyDescent="0.25">
      <c r="A4" s="214">
        <v>1</v>
      </c>
      <c r="B4" s="170" t="s">
        <v>4</v>
      </c>
      <c r="C4" s="252" t="s">
        <v>9</v>
      </c>
      <c r="D4" s="60" t="s">
        <v>6</v>
      </c>
      <c r="E4" s="9">
        <v>43700.7</v>
      </c>
      <c r="F4" s="9">
        <v>43700.7</v>
      </c>
      <c r="G4" s="9">
        <v>43619.42</v>
      </c>
      <c r="H4" s="72">
        <v>43619.42</v>
      </c>
      <c r="I4" s="173" t="s">
        <v>13</v>
      </c>
      <c r="J4" s="226" t="s">
        <v>10</v>
      </c>
      <c r="K4" s="203" t="s">
        <v>93</v>
      </c>
      <c r="L4" s="200" t="s">
        <v>96</v>
      </c>
    </row>
    <row r="5" spans="1:15" ht="19.5" customHeight="1" x14ac:dyDescent="0.25">
      <c r="A5" s="261"/>
      <c r="B5" s="171"/>
      <c r="C5" s="253"/>
      <c r="D5" s="61" t="s">
        <v>7</v>
      </c>
      <c r="E5" s="10">
        <v>8825.7929999999997</v>
      </c>
      <c r="F5" s="10">
        <v>8828.8889999999992</v>
      </c>
      <c r="G5" s="10">
        <v>8592.7810000000009</v>
      </c>
      <c r="H5" s="73">
        <v>8595.8770000000004</v>
      </c>
      <c r="I5" s="174"/>
      <c r="J5" s="227"/>
      <c r="K5" s="204"/>
      <c r="L5" s="201"/>
    </row>
    <row r="6" spans="1:15" ht="16.5" thickBot="1" x14ac:dyDescent="0.3">
      <c r="A6" s="262"/>
      <c r="B6" s="171"/>
      <c r="C6" s="254"/>
      <c r="D6" s="62" t="s">
        <v>8</v>
      </c>
      <c r="E6" s="14">
        <f>SUM(E4:E5)</f>
        <v>52526.492999999995</v>
      </c>
      <c r="F6" s="14">
        <f>SUM(F4:F5)</f>
        <v>52529.588999999993</v>
      </c>
      <c r="G6" s="14">
        <f>SUM(G4:G5)</f>
        <v>52212.201000000001</v>
      </c>
      <c r="H6" s="74">
        <f>SUM(H4:H5)</f>
        <v>52215.296999999999</v>
      </c>
      <c r="I6" s="174"/>
      <c r="J6" s="227"/>
      <c r="K6" s="204"/>
      <c r="L6" s="201"/>
    </row>
    <row r="7" spans="1:15" ht="45" customHeight="1" thickBot="1" x14ac:dyDescent="0.3">
      <c r="A7" s="150">
        <v>2</v>
      </c>
      <c r="B7" s="146" t="s">
        <v>109</v>
      </c>
      <c r="C7" s="141" t="s">
        <v>30</v>
      </c>
      <c r="D7" s="63" t="s">
        <v>14</v>
      </c>
      <c r="E7" s="15">
        <v>0</v>
      </c>
      <c r="F7" s="15">
        <v>0</v>
      </c>
      <c r="G7" s="15">
        <v>0</v>
      </c>
      <c r="H7" s="75">
        <v>0</v>
      </c>
      <c r="I7" s="150" t="s">
        <v>15</v>
      </c>
      <c r="J7" s="155" t="s">
        <v>66</v>
      </c>
      <c r="K7" s="164" t="s">
        <v>93</v>
      </c>
      <c r="L7" s="141" t="s">
        <v>95</v>
      </c>
    </row>
    <row r="8" spans="1:15" ht="22.5" customHeight="1" x14ac:dyDescent="0.25">
      <c r="A8" s="173">
        <v>3</v>
      </c>
      <c r="B8" s="170" t="s">
        <v>16</v>
      </c>
      <c r="C8" s="252" t="s">
        <v>17</v>
      </c>
      <c r="D8" s="60" t="s">
        <v>6</v>
      </c>
      <c r="E8" s="9">
        <v>18460.3</v>
      </c>
      <c r="F8" s="9">
        <v>18460.3</v>
      </c>
      <c r="G8" s="9">
        <v>17964</v>
      </c>
      <c r="H8" s="72">
        <v>17964</v>
      </c>
      <c r="I8" s="173" t="s">
        <v>18</v>
      </c>
      <c r="J8" s="226" t="s">
        <v>78</v>
      </c>
      <c r="K8" s="203" t="s">
        <v>93</v>
      </c>
      <c r="L8" s="200" t="s">
        <v>94</v>
      </c>
    </row>
    <row r="9" spans="1:15" ht="15.75" x14ac:dyDescent="0.25">
      <c r="A9" s="174"/>
      <c r="B9" s="171"/>
      <c r="C9" s="253"/>
      <c r="D9" s="61" t="s">
        <v>7</v>
      </c>
      <c r="E9" s="10">
        <v>3156.8</v>
      </c>
      <c r="F9" s="10">
        <v>3156.8</v>
      </c>
      <c r="G9" s="10">
        <v>3145.4</v>
      </c>
      <c r="H9" s="73">
        <v>3145.1</v>
      </c>
      <c r="I9" s="174"/>
      <c r="J9" s="227"/>
      <c r="K9" s="204"/>
      <c r="L9" s="201"/>
    </row>
    <row r="10" spans="1:15" ht="21.75" customHeight="1" thickBot="1" x14ac:dyDescent="0.3">
      <c r="A10" s="175"/>
      <c r="B10" s="172"/>
      <c r="C10" s="266"/>
      <c r="D10" s="64" t="s">
        <v>8</v>
      </c>
      <c r="E10" s="11">
        <f>SUM(E8:E9)</f>
        <v>21617.1</v>
      </c>
      <c r="F10" s="11">
        <f>SUM(F8:F9)</f>
        <v>21617.1</v>
      </c>
      <c r="G10" s="11">
        <f>SUM(G8:G9)</f>
        <v>21109.4</v>
      </c>
      <c r="H10" s="76">
        <f>SUM(H8:H9)</f>
        <v>21109.1</v>
      </c>
      <c r="I10" s="175"/>
      <c r="J10" s="237"/>
      <c r="K10" s="209"/>
      <c r="L10" s="202"/>
    </row>
    <row r="11" spans="1:15" ht="16.5" customHeight="1" x14ac:dyDescent="0.25">
      <c r="A11" s="214">
        <v>4</v>
      </c>
      <c r="B11" s="170" t="s">
        <v>19</v>
      </c>
      <c r="C11" s="252" t="s">
        <v>20</v>
      </c>
      <c r="D11" s="60" t="s">
        <v>21</v>
      </c>
      <c r="E11" s="9">
        <v>1574.077</v>
      </c>
      <c r="F11" s="9">
        <v>1574.077</v>
      </c>
      <c r="G11" s="9">
        <v>0</v>
      </c>
      <c r="H11" s="72">
        <v>0</v>
      </c>
      <c r="I11" s="173" t="s">
        <v>23</v>
      </c>
      <c r="J11" s="226" t="s">
        <v>90</v>
      </c>
      <c r="K11" s="203" t="s">
        <v>93</v>
      </c>
      <c r="L11" s="200" t="s">
        <v>58</v>
      </c>
    </row>
    <row r="12" spans="1:15" ht="16.5" customHeight="1" x14ac:dyDescent="0.25">
      <c r="A12" s="267"/>
      <c r="B12" s="171"/>
      <c r="C12" s="265"/>
      <c r="D12" s="61" t="s">
        <v>6</v>
      </c>
      <c r="E12" s="17">
        <v>8741.8760000000002</v>
      </c>
      <c r="F12" s="17">
        <v>8741.8760000000002</v>
      </c>
      <c r="G12" s="17">
        <v>6246.3010000000004</v>
      </c>
      <c r="H12" s="77">
        <v>6246.3010000000004</v>
      </c>
      <c r="I12" s="174"/>
      <c r="J12" s="227"/>
      <c r="K12" s="204"/>
      <c r="L12" s="201"/>
    </row>
    <row r="13" spans="1:15" ht="15.75" x14ac:dyDescent="0.25">
      <c r="A13" s="261"/>
      <c r="B13" s="171"/>
      <c r="C13" s="253"/>
      <c r="D13" s="61" t="s">
        <v>7</v>
      </c>
      <c r="E13" s="10">
        <v>3482.2640000000001</v>
      </c>
      <c r="F13" s="10">
        <v>3482.2640000000001</v>
      </c>
      <c r="G13" s="10">
        <v>69.671000000000006</v>
      </c>
      <c r="H13" s="73">
        <v>69.671000000000006</v>
      </c>
      <c r="I13" s="174"/>
      <c r="J13" s="227"/>
      <c r="K13" s="204"/>
      <c r="L13" s="201"/>
    </row>
    <row r="14" spans="1:15" ht="21.75" customHeight="1" thickBot="1" x14ac:dyDescent="0.3">
      <c r="A14" s="215"/>
      <c r="B14" s="172"/>
      <c r="C14" s="266"/>
      <c r="D14" s="64" t="s">
        <v>8</v>
      </c>
      <c r="E14" s="11">
        <f>SUM(E11:E13)</f>
        <v>13798.217000000001</v>
      </c>
      <c r="F14" s="11">
        <f>SUM(F11:F13)</f>
        <v>13798.217000000001</v>
      </c>
      <c r="G14" s="16">
        <f>SUM(G11:G13)</f>
        <v>6315.9720000000007</v>
      </c>
      <c r="H14" s="78">
        <f>SUM(H11:H13)</f>
        <v>6315.9720000000007</v>
      </c>
      <c r="I14" s="175"/>
      <c r="J14" s="237"/>
      <c r="K14" s="209"/>
      <c r="L14" s="202"/>
    </row>
    <row r="15" spans="1:15" ht="22.5" customHeight="1" x14ac:dyDescent="0.25">
      <c r="A15" s="214">
        <v>5</v>
      </c>
      <c r="B15" s="170" t="s">
        <v>22</v>
      </c>
      <c r="C15" s="252" t="s">
        <v>24</v>
      </c>
      <c r="D15" s="60" t="s">
        <v>6</v>
      </c>
      <c r="E15" s="9">
        <v>132753.89000000001</v>
      </c>
      <c r="F15" s="9">
        <v>132753.89000000001</v>
      </c>
      <c r="G15" s="9">
        <v>132753.89000000001</v>
      </c>
      <c r="H15" s="72">
        <v>132753.89000000001</v>
      </c>
      <c r="I15" s="173" t="s">
        <v>25</v>
      </c>
      <c r="J15" s="226" t="s">
        <v>67</v>
      </c>
      <c r="K15" s="203" t="s">
        <v>93</v>
      </c>
      <c r="L15" s="200" t="s">
        <v>95</v>
      </c>
    </row>
    <row r="16" spans="1:15" ht="25.5" customHeight="1" x14ac:dyDescent="0.25">
      <c r="A16" s="261"/>
      <c r="B16" s="171"/>
      <c r="C16" s="253"/>
      <c r="D16" s="61" t="s">
        <v>7</v>
      </c>
      <c r="E16" s="10">
        <v>27723.946</v>
      </c>
      <c r="F16" s="10">
        <v>27723.946</v>
      </c>
      <c r="G16" s="10">
        <v>26309.89</v>
      </c>
      <c r="H16" s="73">
        <v>26309.89</v>
      </c>
      <c r="I16" s="174"/>
      <c r="J16" s="227"/>
      <c r="K16" s="204"/>
      <c r="L16" s="201"/>
    </row>
    <row r="17" spans="1:12" ht="36.75" customHeight="1" thickBot="1" x14ac:dyDescent="0.3">
      <c r="A17" s="215"/>
      <c r="B17" s="172"/>
      <c r="C17" s="266"/>
      <c r="D17" s="64" t="s">
        <v>8</v>
      </c>
      <c r="E17" s="11">
        <f>SUM(E15:E16)</f>
        <v>160477.83600000001</v>
      </c>
      <c r="F17" s="11">
        <f>SUM(F15:F16)</f>
        <v>160477.83600000001</v>
      </c>
      <c r="G17" s="11">
        <f>SUM(G15:G16)</f>
        <v>159063.78000000003</v>
      </c>
      <c r="H17" s="76">
        <f>SUM(H15:H16)</f>
        <v>159063.78000000003</v>
      </c>
      <c r="I17" s="175"/>
      <c r="J17" s="237"/>
      <c r="K17" s="209"/>
      <c r="L17" s="202"/>
    </row>
    <row r="18" spans="1:12" ht="27.75" customHeight="1" x14ac:dyDescent="0.25">
      <c r="A18" s="214">
        <v>6</v>
      </c>
      <c r="B18" s="170" t="s">
        <v>26</v>
      </c>
      <c r="C18" s="252" t="s">
        <v>34</v>
      </c>
      <c r="D18" s="60" t="s">
        <v>6</v>
      </c>
      <c r="E18" s="9">
        <v>37065.949999999997</v>
      </c>
      <c r="F18" s="9">
        <v>37065.949999999997</v>
      </c>
      <c r="G18" s="9">
        <v>22585.46</v>
      </c>
      <c r="H18" s="72">
        <v>22585.46</v>
      </c>
      <c r="I18" s="173" t="s">
        <v>58</v>
      </c>
      <c r="J18" s="226" t="s">
        <v>28</v>
      </c>
      <c r="K18" s="203" t="s">
        <v>93</v>
      </c>
      <c r="L18" s="200" t="s">
        <v>58</v>
      </c>
    </row>
    <row r="19" spans="1:12" ht="27.75" customHeight="1" x14ac:dyDescent="0.25">
      <c r="A19" s="261"/>
      <c r="B19" s="171"/>
      <c r="C19" s="253"/>
      <c r="D19" s="61" t="s">
        <v>7</v>
      </c>
      <c r="E19" s="10">
        <v>26162.9</v>
      </c>
      <c r="F19" s="10">
        <v>26162.9</v>
      </c>
      <c r="G19" s="10">
        <v>23059.821</v>
      </c>
      <c r="H19" s="73">
        <v>23059.821</v>
      </c>
      <c r="I19" s="174"/>
      <c r="J19" s="227"/>
      <c r="K19" s="204"/>
      <c r="L19" s="201"/>
    </row>
    <row r="20" spans="1:12" ht="36.75" customHeight="1" thickBot="1" x14ac:dyDescent="0.3">
      <c r="A20" s="215"/>
      <c r="B20" s="172"/>
      <c r="C20" s="266"/>
      <c r="D20" s="64" t="s">
        <v>8</v>
      </c>
      <c r="E20" s="16">
        <v>63228.9</v>
      </c>
      <c r="F20" s="49">
        <f>SUM(F18:F19)</f>
        <v>63228.85</v>
      </c>
      <c r="G20" s="16">
        <v>45645.281000000003</v>
      </c>
      <c r="H20" s="78">
        <v>45645.281000000003</v>
      </c>
      <c r="I20" s="175"/>
      <c r="J20" s="237"/>
      <c r="K20" s="209"/>
      <c r="L20" s="202"/>
    </row>
    <row r="21" spans="1:12" x14ac:dyDescent="0.25">
      <c r="A21" s="214">
        <v>7</v>
      </c>
      <c r="B21" s="170" t="s">
        <v>31</v>
      </c>
      <c r="C21" s="252" t="s">
        <v>32</v>
      </c>
      <c r="D21" s="255" t="s">
        <v>7</v>
      </c>
      <c r="E21" s="257">
        <v>51.350999999999999</v>
      </c>
      <c r="F21" s="257">
        <v>51.350999999999999</v>
      </c>
      <c r="G21" s="257">
        <v>51.350999999999999</v>
      </c>
      <c r="H21" s="259">
        <v>51.350999999999999</v>
      </c>
      <c r="I21" s="200" t="s">
        <v>33</v>
      </c>
      <c r="J21" s="226" t="s">
        <v>64</v>
      </c>
      <c r="K21" s="203" t="s">
        <v>93</v>
      </c>
      <c r="L21" s="200" t="s">
        <v>58</v>
      </c>
    </row>
    <row r="22" spans="1:12" x14ac:dyDescent="0.25">
      <c r="A22" s="261"/>
      <c r="B22" s="171"/>
      <c r="C22" s="253"/>
      <c r="D22" s="256"/>
      <c r="E22" s="258"/>
      <c r="F22" s="258"/>
      <c r="G22" s="258"/>
      <c r="H22" s="260"/>
      <c r="I22" s="201"/>
      <c r="J22" s="227"/>
      <c r="K22" s="204"/>
      <c r="L22" s="201"/>
    </row>
    <row r="23" spans="1:12" ht="29.25" customHeight="1" thickBot="1" x14ac:dyDescent="0.3">
      <c r="A23" s="262"/>
      <c r="B23" s="171"/>
      <c r="C23" s="254"/>
      <c r="D23" s="65" t="s">
        <v>8</v>
      </c>
      <c r="E23" s="14">
        <f>SUM(E21:E21)</f>
        <v>51.350999999999999</v>
      </c>
      <c r="F23" s="14">
        <f>SUM(F21:F21)</f>
        <v>51.350999999999999</v>
      </c>
      <c r="G23" s="14">
        <f>SUM(G21:G21)</f>
        <v>51.350999999999999</v>
      </c>
      <c r="H23" s="74">
        <f>SUM(H21:H22)</f>
        <v>51.350999999999999</v>
      </c>
      <c r="I23" s="201"/>
      <c r="J23" s="227"/>
      <c r="K23" s="204"/>
      <c r="L23" s="201"/>
    </row>
    <row r="24" spans="1:12" ht="22.5" customHeight="1" x14ac:dyDescent="0.25">
      <c r="A24" s="220">
        <v>8</v>
      </c>
      <c r="B24" s="170" t="s">
        <v>35</v>
      </c>
      <c r="C24" s="223" t="s">
        <v>36</v>
      </c>
      <c r="D24" s="60" t="s">
        <v>6</v>
      </c>
      <c r="E24" s="9">
        <v>1048.92</v>
      </c>
      <c r="F24" s="9">
        <v>1048.92</v>
      </c>
      <c r="G24" s="9">
        <v>1048.92</v>
      </c>
      <c r="H24" s="72">
        <v>1048.92</v>
      </c>
      <c r="I24" s="200">
        <v>99000</v>
      </c>
      <c r="J24" s="226" t="s">
        <v>37</v>
      </c>
      <c r="K24" s="203" t="s">
        <v>93</v>
      </c>
      <c r="L24" s="200" t="s">
        <v>58</v>
      </c>
    </row>
    <row r="25" spans="1:12" ht="22.5" customHeight="1" x14ac:dyDescent="0.25">
      <c r="A25" s="221"/>
      <c r="B25" s="171"/>
      <c r="C25" s="224"/>
      <c r="D25" s="61" t="s">
        <v>7</v>
      </c>
      <c r="E25" s="10">
        <v>0</v>
      </c>
      <c r="F25" s="10">
        <v>0</v>
      </c>
      <c r="G25" s="10">
        <v>0</v>
      </c>
      <c r="H25" s="73">
        <v>0</v>
      </c>
      <c r="I25" s="201"/>
      <c r="J25" s="227"/>
      <c r="K25" s="204"/>
      <c r="L25" s="201"/>
    </row>
    <row r="26" spans="1:12" ht="19.5" customHeight="1" thickBot="1" x14ac:dyDescent="0.3">
      <c r="A26" s="222"/>
      <c r="B26" s="172"/>
      <c r="C26" s="225"/>
      <c r="D26" s="64" t="s">
        <v>8</v>
      </c>
      <c r="E26" s="11">
        <v>1048.92</v>
      </c>
      <c r="F26" s="11">
        <v>1048.92</v>
      </c>
      <c r="G26" s="11">
        <v>1048.92</v>
      </c>
      <c r="H26" s="76">
        <v>1048.92</v>
      </c>
      <c r="I26" s="202"/>
      <c r="J26" s="237"/>
      <c r="K26" s="209"/>
      <c r="L26" s="202"/>
    </row>
    <row r="27" spans="1:12" ht="48" customHeight="1" thickBot="1" x14ac:dyDescent="0.3">
      <c r="A27" s="151">
        <v>9</v>
      </c>
      <c r="B27" s="147" t="s">
        <v>38</v>
      </c>
      <c r="C27" s="142" t="s">
        <v>39</v>
      </c>
      <c r="D27" s="66" t="s">
        <v>8</v>
      </c>
      <c r="E27" s="18">
        <v>19676.41</v>
      </c>
      <c r="F27" s="18">
        <v>19676.41</v>
      </c>
      <c r="G27" s="18">
        <v>19676.41</v>
      </c>
      <c r="H27" s="79">
        <v>19676.41</v>
      </c>
      <c r="I27" s="159" t="s">
        <v>59</v>
      </c>
      <c r="J27" s="156" t="s">
        <v>40</v>
      </c>
      <c r="K27" s="165" t="s">
        <v>93</v>
      </c>
      <c r="L27" s="141" t="s">
        <v>94</v>
      </c>
    </row>
    <row r="28" spans="1:12" ht="30" customHeight="1" x14ac:dyDescent="0.25">
      <c r="A28" s="220">
        <v>10</v>
      </c>
      <c r="B28" s="170" t="s">
        <v>41</v>
      </c>
      <c r="C28" s="223" t="s">
        <v>42</v>
      </c>
      <c r="D28" s="60" t="s">
        <v>6</v>
      </c>
      <c r="E28" s="12">
        <v>1196.701</v>
      </c>
      <c r="F28" s="12">
        <v>1196.701</v>
      </c>
      <c r="G28" s="9" t="s">
        <v>58</v>
      </c>
      <c r="H28" s="72" t="s">
        <v>58</v>
      </c>
      <c r="I28" s="160">
        <v>1750</v>
      </c>
      <c r="J28" s="226" t="s">
        <v>43</v>
      </c>
      <c r="K28" s="203" t="s">
        <v>93</v>
      </c>
      <c r="L28" s="200" t="s">
        <v>58</v>
      </c>
    </row>
    <row r="29" spans="1:12" ht="24" customHeight="1" x14ac:dyDescent="0.25">
      <c r="A29" s="221"/>
      <c r="B29" s="171"/>
      <c r="C29" s="224"/>
      <c r="D29" s="61" t="s">
        <v>7</v>
      </c>
      <c r="E29" s="13">
        <v>196</v>
      </c>
      <c r="F29" s="13">
        <v>196</v>
      </c>
      <c r="G29" s="10" t="s">
        <v>58</v>
      </c>
      <c r="H29" s="73" t="s">
        <v>58</v>
      </c>
      <c r="I29" s="161">
        <v>750</v>
      </c>
      <c r="J29" s="227"/>
      <c r="K29" s="204"/>
      <c r="L29" s="201"/>
    </row>
    <row r="30" spans="1:12" ht="16.5" customHeight="1" thickBot="1" x14ac:dyDescent="0.3">
      <c r="A30" s="222"/>
      <c r="B30" s="172"/>
      <c r="C30" s="225"/>
      <c r="D30" s="64" t="s">
        <v>8</v>
      </c>
      <c r="E30" s="23">
        <v>1392.701</v>
      </c>
      <c r="F30" s="23">
        <v>1392.701</v>
      </c>
      <c r="G30" s="16" t="s">
        <v>58</v>
      </c>
      <c r="H30" s="78" t="s">
        <v>58</v>
      </c>
      <c r="I30" s="168">
        <v>2500</v>
      </c>
      <c r="J30" s="227"/>
      <c r="K30" s="204"/>
      <c r="L30" s="201"/>
    </row>
    <row r="31" spans="1:12" ht="18" customHeight="1" x14ac:dyDescent="0.25">
      <c r="A31" s="242">
        <v>11</v>
      </c>
      <c r="B31" s="245" t="s">
        <v>44</v>
      </c>
      <c r="C31" s="201" t="s">
        <v>45</v>
      </c>
      <c r="D31" s="67" t="s">
        <v>21</v>
      </c>
      <c r="E31" s="22" t="s">
        <v>58</v>
      </c>
      <c r="F31" s="22" t="s">
        <v>58</v>
      </c>
      <c r="G31" s="22" t="s">
        <v>58</v>
      </c>
      <c r="H31" s="80" t="s">
        <v>58</v>
      </c>
      <c r="I31" s="200" t="s">
        <v>60</v>
      </c>
      <c r="J31" s="226" t="s">
        <v>104</v>
      </c>
      <c r="K31" s="203" t="s">
        <v>93</v>
      </c>
      <c r="L31" s="188" t="s">
        <v>94</v>
      </c>
    </row>
    <row r="32" spans="1:12" ht="13.5" customHeight="1" x14ac:dyDescent="0.25">
      <c r="A32" s="242"/>
      <c r="B32" s="245"/>
      <c r="C32" s="201"/>
      <c r="D32" s="61" t="s">
        <v>6</v>
      </c>
      <c r="E32" s="19">
        <f>'[1]2018 год_для запроса УК'!$C$14*100/16</f>
        <v>55397.05</v>
      </c>
      <c r="F32" s="19">
        <f>E32</f>
        <v>55397.05</v>
      </c>
      <c r="G32" s="19">
        <f>'[1]2018 год_для запроса УК'!$H$14*100/16</f>
        <v>55397.05</v>
      </c>
      <c r="H32" s="81">
        <f>G32</f>
        <v>55397.05</v>
      </c>
      <c r="I32" s="201"/>
      <c r="J32" s="227"/>
      <c r="K32" s="204"/>
      <c r="L32" s="189"/>
    </row>
    <row r="33" spans="1:12" ht="17.25" customHeight="1" x14ac:dyDescent="0.25">
      <c r="A33" s="242"/>
      <c r="B33" s="245"/>
      <c r="C33" s="201"/>
      <c r="D33" s="61" t="s">
        <v>7</v>
      </c>
      <c r="E33" s="19">
        <f>'[1]2018 год_для запроса УК'!$C$18*100/16</f>
        <v>90982.881249999991</v>
      </c>
      <c r="F33" s="19">
        <f>E33</f>
        <v>90982.881249999991</v>
      </c>
      <c r="G33" s="19">
        <f>'[1]2018 год_для запроса УК'!$H$18*100/16</f>
        <v>90982.881249999991</v>
      </c>
      <c r="H33" s="81">
        <f>G33</f>
        <v>90982.881249999991</v>
      </c>
      <c r="I33" s="201"/>
      <c r="J33" s="227"/>
      <c r="K33" s="204"/>
      <c r="L33" s="189"/>
    </row>
    <row r="34" spans="1:12" ht="25.5" customHeight="1" thickBot="1" x14ac:dyDescent="0.3">
      <c r="A34" s="242"/>
      <c r="B34" s="245"/>
      <c r="C34" s="201"/>
      <c r="D34" s="65" t="s">
        <v>8</v>
      </c>
      <c r="E34" s="20">
        <f>SUM(E31:E33)</f>
        <v>146379.93124999999</v>
      </c>
      <c r="F34" s="20">
        <f>SUM(F31:F33)</f>
        <v>146379.93124999999</v>
      </c>
      <c r="G34" s="20">
        <f>SUM(G31:G33)</f>
        <v>146379.93124999999</v>
      </c>
      <c r="H34" s="82">
        <f>SUM(H31:H33)</f>
        <v>146379.93124999999</v>
      </c>
      <c r="I34" s="202"/>
      <c r="J34" s="237"/>
      <c r="K34" s="209"/>
      <c r="L34" s="190"/>
    </row>
    <row r="35" spans="1:12" ht="14.25" customHeight="1" x14ac:dyDescent="0.25">
      <c r="A35" s="228">
        <v>12</v>
      </c>
      <c r="B35" s="231" t="s">
        <v>44</v>
      </c>
      <c r="C35" s="188" t="s">
        <v>47</v>
      </c>
      <c r="D35" s="60" t="s">
        <v>21</v>
      </c>
      <c r="E35" s="9" t="s">
        <v>58</v>
      </c>
      <c r="F35" s="9" t="s">
        <v>58</v>
      </c>
      <c r="G35" s="9" t="s">
        <v>58</v>
      </c>
      <c r="H35" s="72" t="s">
        <v>58</v>
      </c>
      <c r="I35" s="200" t="s">
        <v>60</v>
      </c>
      <c r="J35" s="226" t="s">
        <v>104</v>
      </c>
      <c r="K35" s="176" t="s">
        <v>93</v>
      </c>
      <c r="L35" s="188" t="s">
        <v>94</v>
      </c>
    </row>
    <row r="36" spans="1:12" ht="15.75" x14ac:dyDescent="0.25">
      <c r="A36" s="229"/>
      <c r="B36" s="232"/>
      <c r="C36" s="189"/>
      <c r="D36" s="61" t="s">
        <v>6</v>
      </c>
      <c r="E36" s="19">
        <f>'[2]2018 год_запрос УК'!$C$14*100/24</f>
        <v>47124.208333333336</v>
      </c>
      <c r="F36" s="19">
        <f>E36</f>
        <v>47124.208333333336</v>
      </c>
      <c r="G36" s="19">
        <f>'[2]2018 год_запрос УК'!$H$14*100/24</f>
        <v>47124.208333333336</v>
      </c>
      <c r="H36" s="81">
        <f>G36</f>
        <v>47124.208333333336</v>
      </c>
      <c r="I36" s="201"/>
      <c r="J36" s="227"/>
      <c r="K36" s="177"/>
      <c r="L36" s="189"/>
    </row>
    <row r="37" spans="1:12" ht="15.75" x14ac:dyDescent="0.25">
      <c r="A37" s="229"/>
      <c r="B37" s="232"/>
      <c r="C37" s="189"/>
      <c r="D37" s="61" t="s">
        <v>7</v>
      </c>
      <c r="E37" s="19">
        <f>'[2]2018 год_запрос УК'!$C$18*100/24</f>
        <v>60204.958333333336</v>
      </c>
      <c r="F37" s="19">
        <f>E37</f>
        <v>60204.958333333336</v>
      </c>
      <c r="G37" s="19">
        <f>'[2]2018 год_запрос УК'!$H$18*100/24</f>
        <v>60204.958333333336</v>
      </c>
      <c r="H37" s="81">
        <f>G37</f>
        <v>60204.958333333336</v>
      </c>
      <c r="I37" s="201"/>
      <c r="J37" s="227"/>
      <c r="K37" s="177"/>
      <c r="L37" s="189"/>
    </row>
    <row r="38" spans="1:12" ht="16.5" thickBot="1" x14ac:dyDescent="0.3">
      <c r="A38" s="238"/>
      <c r="B38" s="239"/>
      <c r="C38" s="240"/>
      <c r="D38" s="65" t="s">
        <v>8</v>
      </c>
      <c r="E38" s="20">
        <f>SUM(E35:E37)</f>
        <v>107329.16666666667</v>
      </c>
      <c r="F38" s="20">
        <f>SUM(F35:F37)</f>
        <v>107329.16666666667</v>
      </c>
      <c r="G38" s="20">
        <f>SUM(G35:G37)</f>
        <v>107329.16666666667</v>
      </c>
      <c r="H38" s="82">
        <f>SUM(H35:H37)</f>
        <v>107329.16666666667</v>
      </c>
      <c r="I38" s="202"/>
      <c r="J38" s="237"/>
      <c r="K38" s="178"/>
      <c r="L38" s="190"/>
    </row>
    <row r="39" spans="1:12" ht="15.75" customHeight="1" x14ac:dyDescent="0.25">
      <c r="A39" s="228">
        <v>13</v>
      </c>
      <c r="B39" s="231" t="s">
        <v>44</v>
      </c>
      <c r="C39" s="188" t="s">
        <v>46</v>
      </c>
      <c r="D39" s="60" t="s">
        <v>21</v>
      </c>
      <c r="E39" s="9" t="s">
        <v>58</v>
      </c>
      <c r="F39" s="9" t="s">
        <v>58</v>
      </c>
      <c r="G39" s="9" t="s">
        <v>58</v>
      </c>
      <c r="H39" s="72" t="s">
        <v>58</v>
      </c>
      <c r="I39" s="201" t="s">
        <v>59</v>
      </c>
      <c r="J39" s="200" t="s">
        <v>104</v>
      </c>
      <c r="K39" s="200" t="s">
        <v>93</v>
      </c>
      <c r="L39" s="205" t="s">
        <v>94</v>
      </c>
    </row>
    <row r="40" spans="1:12" ht="15.75" x14ac:dyDescent="0.25">
      <c r="A40" s="229"/>
      <c r="B40" s="232"/>
      <c r="C40" s="189"/>
      <c r="D40" s="61" t="s">
        <v>6</v>
      </c>
      <c r="E40" s="19">
        <f>'[3]2018 год_запрос УК'!$C$14*100/43</f>
        <v>13604.651162790698</v>
      </c>
      <c r="F40" s="19">
        <f>E40</f>
        <v>13604.651162790698</v>
      </c>
      <c r="G40" s="19">
        <f>'[3]2018 год_запрос УК'!$H$14*100/43</f>
        <v>13604.651162790698</v>
      </c>
      <c r="H40" s="81">
        <f>G40</f>
        <v>13604.651162790698</v>
      </c>
      <c r="I40" s="201"/>
      <c r="J40" s="201"/>
      <c r="K40" s="201"/>
      <c r="L40" s="206"/>
    </row>
    <row r="41" spans="1:12" ht="15.75" x14ac:dyDescent="0.25">
      <c r="A41" s="229"/>
      <c r="B41" s="232"/>
      <c r="C41" s="189"/>
      <c r="D41" s="61" t="s">
        <v>7</v>
      </c>
      <c r="E41" s="19">
        <f>'[3]2018 год_запрос УК'!$C$18*100/43</f>
        <v>9132.235162790701</v>
      </c>
      <c r="F41" s="19">
        <f>E41</f>
        <v>9132.235162790701</v>
      </c>
      <c r="G41" s="19">
        <f>'[3]2018 год_запрос УК'!$H$18*100/43</f>
        <v>9132.235162790701</v>
      </c>
      <c r="H41" s="81">
        <f>G41</f>
        <v>9132.235162790701</v>
      </c>
      <c r="I41" s="201"/>
      <c r="J41" s="201"/>
      <c r="K41" s="201"/>
      <c r="L41" s="206"/>
    </row>
    <row r="42" spans="1:12" ht="20.25" customHeight="1" thickBot="1" x14ac:dyDescent="0.3">
      <c r="A42" s="230"/>
      <c r="B42" s="233"/>
      <c r="C42" s="190"/>
      <c r="D42" s="64" t="s">
        <v>8</v>
      </c>
      <c r="E42" s="21">
        <f>SUM(E39:E41)</f>
        <v>22736.886325581399</v>
      </c>
      <c r="F42" s="21">
        <f>SUM(F39:F41)</f>
        <v>22736.886325581399</v>
      </c>
      <c r="G42" s="21">
        <f>SUM(G39:G41)</f>
        <v>22736.886325581399</v>
      </c>
      <c r="H42" s="83">
        <f>SUM(H39:H41)</f>
        <v>22736.886325581399</v>
      </c>
      <c r="I42" s="202"/>
      <c r="J42" s="202"/>
      <c r="K42" s="202"/>
      <c r="L42" s="207"/>
    </row>
    <row r="43" spans="1:12" ht="15.75" customHeight="1" x14ac:dyDescent="0.25">
      <c r="A43" s="241">
        <v>14</v>
      </c>
      <c r="B43" s="244" t="s">
        <v>44</v>
      </c>
      <c r="C43" s="249" t="s">
        <v>48</v>
      </c>
      <c r="D43" s="60" t="s">
        <v>21</v>
      </c>
      <c r="E43" s="9" t="s">
        <v>58</v>
      </c>
      <c r="F43" s="9" t="s">
        <v>58</v>
      </c>
      <c r="G43" s="9" t="s">
        <v>58</v>
      </c>
      <c r="H43" s="72" t="s">
        <v>58</v>
      </c>
      <c r="I43" s="200" t="s">
        <v>59</v>
      </c>
      <c r="J43" s="200" t="s">
        <v>104</v>
      </c>
      <c r="K43" s="200" t="s">
        <v>93</v>
      </c>
      <c r="L43" s="208" t="s">
        <v>94</v>
      </c>
    </row>
    <row r="44" spans="1:12" ht="13.5" customHeight="1" x14ac:dyDescent="0.25">
      <c r="A44" s="242"/>
      <c r="B44" s="245"/>
      <c r="C44" s="250"/>
      <c r="D44" s="61" t="s">
        <v>6</v>
      </c>
      <c r="E44" s="19">
        <f>'[4]2018 год_запрос УК'!$C$14*100/19</f>
        <v>8685.4286307192633</v>
      </c>
      <c r="F44" s="19">
        <f>E44</f>
        <v>8685.4286307192633</v>
      </c>
      <c r="G44" s="19">
        <f>'[4]2018 год_запрос УК'!$H$14*100/19</f>
        <v>8685.4286307192633</v>
      </c>
      <c r="H44" s="81">
        <f>G44</f>
        <v>8685.4286307192633</v>
      </c>
      <c r="I44" s="201"/>
      <c r="J44" s="201"/>
      <c r="K44" s="201"/>
      <c r="L44" s="206"/>
    </row>
    <row r="45" spans="1:12" ht="13.5" customHeight="1" x14ac:dyDescent="0.25">
      <c r="A45" s="242"/>
      <c r="B45" s="245"/>
      <c r="C45" s="250"/>
      <c r="D45" s="61" t="s">
        <v>7</v>
      </c>
      <c r="E45" s="19">
        <f>'[4]2018 год_запрос УК'!$C$18*100/19</f>
        <v>5270.3011901568416</v>
      </c>
      <c r="F45" s="19">
        <f>E45</f>
        <v>5270.3011901568416</v>
      </c>
      <c r="G45" s="19">
        <f>'[4]2018 год_запрос УК'!$H$18*100/19</f>
        <v>5270.3011901568416</v>
      </c>
      <c r="H45" s="81">
        <f>G45</f>
        <v>5270.3011901568416</v>
      </c>
      <c r="I45" s="201"/>
      <c r="J45" s="201"/>
      <c r="K45" s="201"/>
      <c r="L45" s="206"/>
    </row>
    <row r="46" spans="1:12" ht="19.5" customHeight="1" thickBot="1" x14ac:dyDescent="0.3">
      <c r="A46" s="243"/>
      <c r="B46" s="246"/>
      <c r="C46" s="251"/>
      <c r="D46" s="64" t="s">
        <v>8</v>
      </c>
      <c r="E46" s="20">
        <f>SUM(E43:E45)</f>
        <v>13955.729820876106</v>
      </c>
      <c r="F46" s="20">
        <f>SUM(F43:F45)</f>
        <v>13955.729820876106</v>
      </c>
      <c r="G46" s="20">
        <f>SUM(G43:G45)</f>
        <v>13955.729820876106</v>
      </c>
      <c r="H46" s="82">
        <f>SUM(H43:H45)</f>
        <v>13955.729820876106</v>
      </c>
      <c r="I46" s="202"/>
      <c r="J46" s="202"/>
      <c r="K46" s="202"/>
      <c r="L46" s="207"/>
    </row>
    <row r="47" spans="1:12" ht="47.25" customHeight="1" thickBot="1" x14ac:dyDescent="0.3">
      <c r="A47" s="152">
        <v>15</v>
      </c>
      <c r="B47" s="148" t="s">
        <v>49</v>
      </c>
      <c r="C47" s="143" t="s">
        <v>50</v>
      </c>
      <c r="D47" s="68" t="s">
        <v>58</v>
      </c>
      <c r="E47" s="9" t="s">
        <v>58</v>
      </c>
      <c r="F47" s="9" t="s">
        <v>58</v>
      </c>
      <c r="G47" s="9" t="s">
        <v>58</v>
      </c>
      <c r="H47" s="72" t="s">
        <v>58</v>
      </c>
      <c r="I47" s="150" t="s">
        <v>58</v>
      </c>
      <c r="J47" s="141" t="s">
        <v>51</v>
      </c>
      <c r="K47" s="141" t="s">
        <v>93</v>
      </c>
      <c r="L47" s="155" t="s">
        <v>58</v>
      </c>
    </row>
    <row r="48" spans="1:12" ht="25.5" customHeight="1" x14ac:dyDescent="0.25">
      <c r="A48" s="228">
        <v>16</v>
      </c>
      <c r="B48" s="231" t="s">
        <v>52</v>
      </c>
      <c r="C48" s="234" t="s">
        <v>53</v>
      </c>
      <c r="D48" s="68" t="s">
        <v>6</v>
      </c>
      <c r="E48" s="9">
        <v>17888.012999999999</v>
      </c>
      <c r="F48" s="9">
        <v>17888.012999999999</v>
      </c>
      <c r="G48" s="9" t="s">
        <v>58</v>
      </c>
      <c r="H48" s="72" t="s">
        <v>58</v>
      </c>
      <c r="I48" s="173">
        <v>26280</v>
      </c>
      <c r="J48" s="226" t="s">
        <v>54</v>
      </c>
      <c r="K48" s="203" t="s">
        <v>93</v>
      </c>
      <c r="L48" s="200" t="s">
        <v>58</v>
      </c>
    </row>
    <row r="49" spans="1:12" ht="18" customHeight="1" x14ac:dyDescent="0.25">
      <c r="A49" s="229"/>
      <c r="B49" s="232"/>
      <c r="C49" s="235"/>
      <c r="D49" s="69" t="s">
        <v>7</v>
      </c>
      <c r="E49" s="10">
        <v>132.35599999999999</v>
      </c>
      <c r="F49" s="10">
        <v>132.35599999999999</v>
      </c>
      <c r="G49" s="10" t="s">
        <v>58</v>
      </c>
      <c r="H49" s="73" t="s">
        <v>58</v>
      </c>
      <c r="I49" s="174"/>
      <c r="J49" s="227"/>
      <c r="K49" s="204"/>
      <c r="L49" s="201"/>
    </row>
    <row r="50" spans="1:12" ht="20.25" customHeight="1" thickBot="1" x14ac:dyDescent="0.3">
      <c r="A50" s="230"/>
      <c r="B50" s="233"/>
      <c r="C50" s="236"/>
      <c r="D50" s="64" t="s">
        <v>8</v>
      </c>
      <c r="E50" s="11">
        <f>E48+E49</f>
        <v>18020.368999999999</v>
      </c>
      <c r="F50" s="11">
        <f>F48+F49</f>
        <v>18020.368999999999</v>
      </c>
      <c r="G50" s="16" t="s">
        <v>58</v>
      </c>
      <c r="H50" s="78" t="s">
        <v>58</v>
      </c>
      <c r="I50" s="175"/>
      <c r="J50" s="237"/>
      <c r="K50" s="209"/>
      <c r="L50" s="202"/>
    </row>
    <row r="51" spans="1:12" ht="22.15" customHeight="1" x14ac:dyDescent="0.25">
      <c r="A51" s="247">
        <v>17</v>
      </c>
      <c r="B51" s="170" t="s">
        <v>55</v>
      </c>
      <c r="C51" s="188" t="s">
        <v>56</v>
      </c>
      <c r="D51" s="68" t="s">
        <v>6</v>
      </c>
      <c r="E51" s="27">
        <v>7579.5309999999999</v>
      </c>
      <c r="F51" s="27">
        <v>7427.5309999999999</v>
      </c>
      <c r="G51" s="27">
        <v>7115.3509999999997</v>
      </c>
      <c r="H51" s="84">
        <v>6963.3509999999997</v>
      </c>
      <c r="I51" s="173" t="s">
        <v>61</v>
      </c>
      <c r="J51" s="268" t="s">
        <v>57</v>
      </c>
      <c r="K51" s="210" t="s">
        <v>93</v>
      </c>
      <c r="L51" s="200" t="s">
        <v>58</v>
      </c>
    </row>
    <row r="52" spans="1:12" ht="30" customHeight="1" thickBot="1" x14ac:dyDescent="0.3">
      <c r="A52" s="248"/>
      <c r="B52" s="171"/>
      <c r="C52" s="190"/>
      <c r="D52" s="65" t="s">
        <v>8</v>
      </c>
      <c r="E52" s="31">
        <v>7579.5309999999999</v>
      </c>
      <c r="F52" s="31">
        <v>7427.5309999999999</v>
      </c>
      <c r="G52" s="31">
        <v>7115.3509999999997</v>
      </c>
      <c r="H52" s="85">
        <v>6963.3509999999997</v>
      </c>
      <c r="I52" s="174"/>
      <c r="J52" s="269"/>
      <c r="K52" s="211"/>
      <c r="L52" s="202"/>
    </row>
    <row r="53" spans="1:12" ht="29.25" customHeight="1" x14ac:dyDescent="0.25">
      <c r="A53" s="214">
        <v>18</v>
      </c>
      <c r="B53" s="216" t="s">
        <v>69</v>
      </c>
      <c r="C53" s="188" t="s">
        <v>76</v>
      </c>
      <c r="D53" s="60" t="s">
        <v>21</v>
      </c>
      <c r="E53" s="27">
        <v>37.238999999999997</v>
      </c>
      <c r="F53" s="27">
        <v>37.238999999999997</v>
      </c>
      <c r="G53" s="30" t="s">
        <v>58</v>
      </c>
      <c r="H53" s="86" t="s">
        <v>58</v>
      </c>
      <c r="I53" s="218" t="s">
        <v>58</v>
      </c>
      <c r="J53" s="208" t="s">
        <v>77</v>
      </c>
      <c r="K53" s="212" t="s">
        <v>93</v>
      </c>
      <c r="L53" s="188" t="s">
        <v>58</v>
      </c>
    </row>
    <row r="54" spans="1:12" ht="26.25" customHeight="1" thickBot="1" x14ac:dyDescent="0.3">
      <c r="A54" s="215"/>
      <c r="B54" s="217"/>
      <c r="C54" s="190"/>
      <c r="D54" s="64" t="s">
        <v>8</v>
      </c>
      <c r="E54" s="28">
        <v>37.238999999999997</v>
      </c>
      <c r="F54" s="28">
        <v>37.238999999999997</v>
      </c>
      <c r="G54" s="28" t="s">
        <v>58</v>
      </c>
      <c r="H54" s="87" t="s">
        <v>58</v>
      </c>
      <c r="I54" s="219"/>
      <c r="J54" s="207"/>
      <c r="K54" s="213"/>
      <c r="L54" s="190"/>
    </row>
    <row r="55" spans="1:12" ht="54.75" customHeight="1" thickBot="1" x14ac:dyDescent="0.3">
      <c r="A55" s="153">
        <v>19</v>
      </c>
      <c r="B55" s="149" t="s">
        <v>70</v>
      </c>
      <c r="C55" s="144" t="s">
        <v>81</v>
      </c>
      <c r="D55" s="70" t="s">
        <v>58</v>
      </c>
      <c r="E55" s="26" t="s">
        <v>58</v>
      </c>
      <c r="F55" s="26" t="s">
        <v>58</v>
      </c>
      <c r="G55" s="26" t="s">
        <v>58</v>
      </c>
      <c r="H55" s="88" t="s">
        <v>58</v>
      </c>
      <c r="I55" s="162" t="s">
        <v>58</v>
      </c>
      <c r="J55" s="157" t="s">
        <v>80</v>
      </c>
      <c r="K55" s="166" t="s">
        <v>93</v>
      </c>
      <c r="L55" s="95" t="s">
        <v>58</v>
      </c>
    </row>
    <row r="56" spans="1:12" ht="23.25" hidden="1" customHeight="1" x14ac:dyDescent="0.25">
      <c r="A56" s="173">
        <v>20</v>
      </c>
      <c r="B56" s="170" t="s">
        <v>71</v>
      </c>
      <c r="C56" s="200" t="s">
        <v>72</v>
      </c>
      <c r="D56" s="68" t="s">
        <v>73</v>
      </c>
      <c r="E56" s="9" t="s">
        <v>68</v>
      </c>
      <c r="F56" s="9" t="s">
        <v>68</v>
      </c>
      <c r="G56" s="9" t="s">
        <v>68</v>
      </c>
      <c r="H56" s="89" t="s">
        <v>68</v>
      </c>
      <c r="I56" s="173" t="s">
        <v>74</v>
      </c>
      <c r="J56" s="226" t="s">
        <v>75</v>
      </c>
      <c r="K56" s="203" t="s">
        <v>93</v>
      </c>
      <c r="L56" s="201" t="s">
        <v>97</v>
      </c>
    </row>
    <row r="57" spans="1:12" ht="29.25" hidden="1" customHeight="1" x14ac:dyDescent="0.25">
      <c r="A57" s="174"/>
      <c r="B57" s="171"/>
      <c r="C57" s="201"/>
      <c r="D57" s="69" t="s">
        <v>7</v>
      </c>
      <c r="E57" s="10" t="s">
        <v>68</v>
      </c>
      <c r="F57" s="10" t="s">
        <v>68</v>
      </c>
      <c r="G57" s="10" t="s">
        <v>68</v>
      </c>
      <c r="H57" s="90" t="s">
        <v>68</v>
      </c>
      <c r="I57" s="174"/>
      <c r="J57" s="227"/>
      <c r="K57" s="204"/>
      <c r="L57" s="201"/>
    </row>
    <row r="58" spans="1:12" ht="26.25" hidden="1" customHeight="1" thickBot="1" x14ac:dyDescent="0.3">
      <c r="A58" s="175"/>
      <c r="B58" s="172"/>
      <c r="C58" s="202"/>
      <c r="D58" s="64" t="s">
        <v>8</v>
      </c>
      <c r="E58" s="16" t="s">
        <v>68</v>
      </c>
      <c r="F58" s="16" t="s">
        <v>68</v>
      </c>
      <c r="G58" s="16" t="s">
        <v>68</v>
      </c>
      <c r="H58" s="91" t="s">
        <v>68</v>
      </c>
      <c r="I58" s="175"/>
      <c r="J58" s="237"/>
      <c r="K58" s="204"/>
      <c r="L58" s="201"/>
    </row>
    <row r="59" spans="1:12" ht="15.75" customHeight="1" x14ac:dyDescent="0.25">
      <c r="A59" s="173">
        <v>20</v>
      </c>
      <c r="B59" s="170" t="s">
        <v>103</v>
      </c>
      <c r="C59" s="200" t="s">
        <v>98</v>
      </c>
      <c r="D59" s="52" t="s">
        <v>99</v>
      </c>
      <c r="E59" s="51" t="s">
        <v>58</v>
      </c>
      <c r="F59" s="51" t="s">
        <v>58</v>
      </c>
      <c r="G59" s="51" t="s">
        <v>58</v>
      </c>
      <c r="H59" s="51" t="s">
        <v>58</v>
      </c>
      <c r="I59" s="173" t="s">
        <v>100</v>
      </c>
      <c r="J59" s="182" t="s">
        <v>101</v>
      </c>
      <c r="K59" s="185" t="s">
        <v>58</v>
      </c>
      <c r="L59" s="188" t="s">
        <v>95</v>
      </c>
    </row>
    <row r="60" spans="1:12" ht="15.75" customHeight="1" x14ac:dyDescent="0.25">
      <c r="A60" s="174"/>
      <c r="B60" s="171"/>
      <c r="C60" s="201"/>
      <c r="D60" s="52" t="s">
        <v>102</v>
      </c>
      <c r="E60" s="94" t="s">
        <v>58</v>
      </c>
      <c r="F60" s="94" t="s">
        <v>58</v>
      </c>
      <c r="G60" s="94" t="s">
        <v>58</v>
      </c>
      <c r="H60" s="94" t="s">
        <v>58</v>
      </c>
      <c r="I60" s="174"/>
      <c r="J60" s="183"/>
      <c r="K60" s="186"/>
      <c r="L60" s="189"/>
    </row>
    <row r="61" spans="1:12" ht="16.5" customHeight="1" x14ac:dyDescent="0.25">
      <c r="A61" s="174"/>
      <c r="B61" s="171"/>
      <c r="C61" s="201"/>
      <c r="D61" s="53" t="s">
        <v>21</v>
      </c>
      <c r="E61" s="94" t="s">
        <v>58</v>
      </c>
      <c r="F61" s="94" t="s">
        <v>58</v>
      </c>
      <c r="G61" s="56" t="s">
        <v>58</v>
      </c>
      <c r="H61" s="56" t="s">
        <v>58</v>
      </c>
      <c r="I61" s="174"/>
      <c r="J61" s="183"/>
      <c r="K61" s="186"/>
      <c r="L61" s="189"/>
    </row>
    <row r="62" spans="1:12" ht="15.75" customHeight="1" x14ac:dyDescent="0.25">
      <c r="A62" s="174"/>
      <c r="B62" s="171"/>
      <c r="C62" s="201"/>
      <c r="D62" s="52" t="s">
        <v>6</v>
      </c>
      <c r="E62" s="94">
        <v>29332</v>
      </c>
      <c r="F62" s="94">
        <v>29332</v>
      </c>
      <c r="G62" s="56" t="s">
        <v>58</v>
      </c>
      <c r="H62" s="56" t="s">
        <v>58</v>
      </c>
      <c r="I62" s="174"/>
      <c r="J62" s="183"/>
      <c r="K62" s="186"/>
      <c r="L62" s="189"/>
    </row>
    <row r="63" spans="1:12" ht="15.75" customHeight="1" x14ac:dyDescent="0.25">
      <c r="A63" s="174"/>
      <c r="B63" s="171"/>
      <c r="C63" s="201"/>
      <c r="D63" s="52" t="s">
        <v>7</v>
      </c>
      <c r="E63" s="56">
        <v>231937</v>
      </c>
      <c r="F63" s="56">
        <v>231937</v>
      </c>
      <c r="G63" s="94" t="s">
        <v>58</v>
      </c>
      <c r="H63" s="94" t="s">
        <v>58</v>
      </c>
      <c r="I63" s="174"/>
      <c r="J63" s="183"/>
      <c r="K63" s="186"/>
      <c r="L63" s="189"/>
    </row>
    <row r="64" spans="1:12" ht="15.75" customHeight="1" thickBot="1" x14ac:dyDescent="0.3">
      <c r="A64" s="175"/>
      <c r="B64" s="172"/>
      <c r="C64" s="202"/>
      <c r="D64" s="65" t="s">
        <v>8</v>
      </c>
      <c r="E64" s="65">
        <f>E63+E62</f>
        <v>261269</v>
      </c>
      <c r="F64" s="65">
        <f>F63+F62</f>
        <v>261269</v>
      </c>
      <c r="G64" s="65" t="s">
        <v>58</v>
      </c>
      <c r="H64" s="169" t="s">
        <v>58</v>
      </c>
      <c r="I64" s="175"/>
      <c r="J64" s="184"/>
      <c r="K64" s="187"/>
      <c r="L64" s="190"/>
    </row>
    <row r="65" spans="1:12" ht="16.5" customHeight="1" x14ac:dyDescent="0.25">
      <c r="A65" s="173">
        <v>21</v>
      </c>
      <c r="B65" s="170" t="s">
        <v>105</v>
      </c>
      <c r="C65" s="176" t="s">
        <v>106</v>
      </c>
      <c r="D65" s="191" t="s">
        <v>107</v>
      </c>
      <c r="E65" s="194" t="s">
        <v>58</v>
      </c>
      <c r="F65" s="194" t="s">
        <v>58</v>
      </c>
      <c r="G65" s="194" t="s">
        <v>58</v>
      </c>
      <c r="H65" s="197" t="s">
        <v>58</v>
      </c>
      <c r="I65" s="179" t="s">
        <v>58</v>
      </c>
      <c r="J65" s="182" t="s">
        <v>108</v>
      </c>
      <c r="K65" s="185" t="s">
        <v>58</v>
      </c>
      <c r="L65" s="188" t="s">
        <v>94</v>
      </c>
    </row>
    <row r="66" spans="1:12" x14ac:dyDescent="0.25">
      <c r="A66" s="174"/>
      <c r="B66" s="171"/>
      <c r="C66" s="177"/>
      <c r="D66" s="192"/>
      <c r="E66" s="195"/>
      <c r="F66" s="195"/>
      <c r="G66" s="195"/>
      <c r="H66" s="198"/>
      <c r="I66" s="180"/>
      <c r="J66" s="183"/>
      <c r="K66" s="186"/>
      <c r="L66" s="189"/>
    </row>
    <row r="67" spans="1:12" x14ac:dyDescent="0.25">
      <c r="A67" s="174"/>
      <c r="B67" s="171"/>
      <c r="C67" s="177"/>
      <c r="D67" s="192"/>
      <c r="E67" s="195"/>
      <c r="F67" s="195"/>
      <c r="G67" s="195"/>
      <c r="H67" s="198"/>
      <c r="I67" s="180"/>
      <c r="J67" s="183"/>
      <c r="K67" s="186"/>
      <c r="L67" s="189"/>
    </row>
    <row r="68" spans="1:12" x14ac:dyDescent="0.25">
      <c r="A68" s="174"/>
      <c r="B68" s="171"/>
      <c r="C68" s="177"/>
      <c r="D68" s="192"/>
      <c r="E68" s="195"/>
      <c r="F68" s="195"/>
      <c r="G68" s="195"/>
      <c r="H68" s="198"/>
      <c r="I68" s="180"/>
      <c r="J68" s="183"/>
      <c r="K68" s="186"/>
      <c r="L68" s="189"/>
    </row>
    <row r="69" spans="1:12" x14ac:dyDescent="0.25">
      <c r="A69" s="174"/>
      <c r="B69" s="171"/>
      <c r="C69" s="177"/>
      <c r="D69" s="192"/>
      <c r="E69" s="195"/>
      <c r="F69" s="195"/>
      <c r="G69" s="195"/>
      <c r="H69" s="198"/>
      <c r="I69" s="180"/>
      <c r="J69" s="183"/>
      <c r="K69" s="186"/>
      <c r="L69" s="189"/>
    </row>
    <row r="70" spans="1:12" ht="15.75" thickBot="1" x14ac:dyDescent="0.3">
      <c r="A70" s="175"/>
      <c r="B70" s="172"/>
      <c r="C70" s="178"/>
      <c r="D70" s="193"/>
      <c r="E70" s="196"/>
      <c r="F70" s="196"/>
      <c r="G70" s="196"/>
      <c r="H70" s="199"/>
      <c r="I70" s="181"/>
      <c r="J70" s="184"/>
      <c r="K70" s="187"/>
      <c r="L70" s="190"/>
    </row>
  </sheetData>
  <mergeCells count="136">
    <mergeCell ref="I51:I52"/>
    <mergeCell ref="J51:J52"/>
    <mergeCell ref="I56:I58"/>
    <mergeCell ref="J56:J58"/>
    <mergeCell ref="C56:C58"/>
    <mergeCell ref="B56:B58"/>
    <mergeCell ref="A56:A58"/>
    <mergeCell ref="C8:C10"/>
    <mergeCell ref="I8:I10"/>
    <mergeCell ref="J8:J10"/>
    <mergeCell ref="B8:B10"/>
    <mergeCell ref="A8:A10"/>
    <mergeCell ref="B15:B17"/>
    <mergeCell ref="C15:C17"/>
    <mergeCell ref="I15:I17"/>
    <mergeCell ref="J15:J17"/>
    <mergeCell ref="A15:A17"/>
    <mergeCell ref="A18:A20"/>
    <mergeCell ref="B18:B20"/>
    <mergeCell ref="C18:C20"/>
    <mergeCell ref="I18:I20"/>
    <mergeCell ref="J18:J20"/>
    <mergeCell ref="A21:A23"/>
    <mergeCell ref="B21:B23"/>
    <mergeCell ref="A4:A6"/>
    <mergeCell ref="C4:C6"/>
    <mergeCell ref="B4:B6"/>
    <mergeCell ref="A2:J2"/>
    <mergeCell ref="J4:J6"/>
    <mergeCell ref="I4:I6"/>
    <mergeCell ref="B11:B14"/>
    <mergeCell ref="C11:C14"/>
    <mergeCell ref="I11:I14"/>
    <mergeCell ref="J11:J14"/>
    <mergeCell ref="A11:A14"/>
    <mergeCell ref="C21:C23"/>
    <mergeCell ref="I21:I23"/>
    <mergeCell ref="J21:J23"/>
    <mergeCell ref="D21:D22"/>
    <mergeCell ref="E21:E22"/>
    <mergeCell ref="F21:F22"/>
    <mergeCell ref="G21:G22"/>
    <mergeCell ref="H21:H22"/>
    <mergeCell ref="A24:A26"/>
    <mergeCell ref="B24:B26"/>
    <mergeCell ref="C24:C26"/>
    <mergeCell ref="J24:J26"/>
    <mergeCell ref="I24:I26"/>
    <mergeCell ref="C43:C46"/>
    <mergeCell ref="J43:J46"/>
    <mergeCell ref="I43:I46"/>
    <mergeCell ref="A39:A42"/>
    <mergeCell ref="B39:B42"/>
    <mergeCell ref="C39:C42"/>
    <mergeCell ref="J39:J42"/>
    <mergeCell ref="I39:I42"/>
    <mergeCell ref="A31:A34"/>
    <mergeCell ref="B31:B34"/>
    <mergeCell ref="C31:C34"/>
    <mergeCell ref="J31:J34"/>
    <mergeCell ref="I31:I34"/>
    <mergeCell ref="A53:A54"/>
    <mergeCell ref="B53:B54"/>
    <mergeCell ref="C53:C54"/>
    <mergeCell ref="I53:I54"/>
    <mergeCell ref="J53:J54"/>
    <mergeCell ref="A28:A30"/>
    <mergeCell ref="B28:B30"/>
    <mergeCell ref="C28:C30"/>
    <mergeCell ref="J28:J30"/>
    <mergeCell ref="A48:A50"/>
    <mergeCell ref="B48:B50"/>
    <mergeCell ref="C48:C50"/>
    <mergeCell ref="J48:J50"/>
    <mergeCell ref="I48:I50"/>
    <mergeCell ref="A35:A38"/>
    <mergeCell ref="B35:B38"/>
    <mergeCell ref="C35:C38"/>
    <mergeCell ref="J35:J38"/>
    <mergeCell ref="I35:I38"/>
    <mergeCell ref="A43:A46"/>
    <mergeCell ref="B43:B46"/>
    <mergeCell ref="A51:A52"/>
    <mergeCell ref="B51:B52"/>
    <mergeCell ref="C51:C52"/>
    <mergeCell ref="K21:K23"/>
    <mergeCell ref="K24:K26"/>
    <mergeCell ref="K28:K30"/>
    <mergeCell ref="K31:K34"/>
    <mergeCell ref="K35:K38"/>
    <mergeCell ref="K4:K6"/>
    <mergeCell ref="K8:K10"/>
    <mergeCell ref="K11:K14"/>
    <mergeCell ref="K15:K17"/>
    <mergeCell ref="K18:K20"/>
    <mergeCell ref="L35:L38"/>
    <mergeCell ref="L39:L42"/>
    <mergeCell ref="L43:L46"/>
    <mergeCell ref="L48:L50"/>
    <mergeCell ref="L51:L52"/>
    <mergeCell ref="L53:L54"/>
    <mergeCell ref="K39:K42"/>
    <mergeCell ref="K43:K46"/>
    <mergeCell ref="K48:K50"/>
    <mergeCell ref="K51:K52"/>
    <mergeCell ref="K53:K54"/>
    <mergeCell ref="L4:L6"/>
    <mergeCell ref="L8:L10"/>
    <mergeCell ref="L11:L14"/>
    <mergeCell ref="L15:L17"/>
    <mergeCell ref="L18:L20"/>
    <mergeCell ref="L21:L23"/>
    <mergeCell ref="L24:L26"/>
    <mergeCell ref="L28:L30"/>
    <mergeCell ref="L31:L34"/>
    <mergeCell ref="K59:K64"/>
    <mergeCell ref="L59:L64"/>
    <mergeCell ref="C59:C64"/>
    <mergeCell ref="I59:I64"/>
    <mergeCell ref="J59:J64"/>
    <mergeCell ref="B59:B64"/>
    <mergeCell ref="A59:A64"/>
    <mergeCell ref="L56:L58"/>
    <mergeCell ref="K56:K58"/>
    <mergeCell ref="B65:B70"/>
    <mergeCell ref="A65:A70"/>
    <mergeCell ref="C65:C70"/>
    <mergeCell ref="I65:I70"/>
    <mergeCell ref="J65:J70"/>
    <mergeCell ref="K65:K70"/>
    <mergeCell ref="L65:L70"/>
    <mergeCell ref="D65:D70"/>
    <mergeCell ref="E65:E70"/>
    <mergeCell ref="F65:F70"/>
    <mergeCell ref="G65:G70"/>
    <mergeCell ref="H65:H7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tabSelected="1" topLeftCell="A28" zoomScale="60" zoomScaleNormal="60" workbookViewId="0">
      <selection activeCell="H4" sqref="H4"/>
    </sheetView>
  </sheetViews>
  <sheetFormatPr defaultRowHeight="15" x14ac:dyDescent="0.25"/>
  <cols>
    <col min="2" max="2" width="29.7109375" customWidth="1"/>
    <col min="3" max="3" width="50.5703125" customWidth="1"/>
    <col min="4" max="4" width="20.7109375" customWidth="1"/>
    <col min="5" max="5" width="20" customWidth="1"/>
    <col min="6" max="6" width="16.42578125" customWidth="1"/>
    <col min="7" max="7" width="23" customWidth="1"/>
    <col min="8" max="8" width="18.5703125" customWidth="1"/>
    <col min="9" max="9" width="31.5703125" customWidth="1"/>
    <col min="10" max="10" width="27.140625" customWidth="1"/>
    <col min="11" max="11" width="26.7109375" customWidth="1"/>
    <col min="12" max="12" width="35.140625" customWidth="1"/>
  </cols>
  <sheetData>
    <row r="1" spans="1:12" ht="21" thickBot="1" x14ac:dyDescent="0.3">
      <c r="A1" s="263" t="s">
        <v>116</v>
      </c>
      <c r="B1" s="263"/>
      <c r="C1" s="263"/>
      <c r="D1" s="263"/>
      <c r="E1" s="263"/>
      <c r="F1" s="263"/>
      <c r="G1" s="263"/>
      <c r="H1" s="263"/>
      <c r="I1" s="264"/>
      <c r="J1" s="264"/>
    </row>
    <row r="2" spans="1:12" ht="134.25" customHeight="1" thickBot="1" x14ac:dyDescent="0.3">
      <c r="A2" s="132"/>
      <c r="B2" s="138" t="s">
        <v>0</v>
      </c>
      <c r="C2" s="135" t="s">
        <v>1</v>
      </c>
      <c r="D2" s="121" t="s">
        <v>5</v>
      </c>
      <c r="E2" s="5" t="s">
        <v>112</v>
      </c>
      <c r="F2" s="5" t="s">
        <v>113</v>
      </c>
      <c r="G2" s="5" t="s">
        <v>114</v>
      </c>
      <c r="H2" s="96" t="s">
        <v>115</v>
      </c>
      <c r="I2" s="6" t="s">
        <v>2</v>
      </c>
      <c r="J2" s="7" t="s">
        <v>3</v>
      </c>
      <c r="K2" s="92" t="s">
        <v>91</v>
      </c>
      <c r="L2" s="93" t="s">
        <v>92</v>
      </c>
    </row>
    <row r="3" spans="1:12" ht="24.75" customHeight="1" x14ac:dyDescent="0.25">
      <c r="A3" s="338">
        <v>1</v>
      </c>
      <c r="B3" s="332" t="s">
        <v>4</v>
      </c>
      <c r="C3" s="341" t="s">
        <v>9</v>
      </c>
      <c r="D3" s="122" t="s">
        <v>6</v>
      </c>
      <c r="E3" s="30">
        <v>80000</v>
      </c>
      <c r="F3" s="30">
        <f>E3</f>
        <v>80000</v>
      </c>
      <c r="G3" s="30">
        <v>78500</v>
      </c>
      <c r="H3" s="84">
        <f>G3</f>
        <v>78500</v>
      </c>
      <c r="I3" s="270" t="s">
        <v>13</v>
      </c>
      <c r="J3" s="273" t="s">
        <v>10</v>
      </c>
      <c r="K3" s="285" t="s">
        <v>93</v>
      </c>
      <c r="L3" s="285" t="s">
        <v>96</v>
      </c>
    </row>
    <row r="4" spans="1:12" ht="22.5" customHeight="1" x14ac:dyDescent="0.25">
      <c r="A4" s="339"/>
      <c r="B4" s="327"/>
      <c r="C4" s="342"/>
      <c r="D4" s="123" t="s">
        <v>7</v>
      </c>
      <c r="E4" s="32">
        <v>20000</v>
      </c>
      <c r="F4" s="32">
        <f>E4</f>
        <v>20000</v>
      </c>
      <c r="G4" s="32" t="s">
        <v>58</v>
      </c>
      <c r="H4" s="97" t="s">
        <v>58</v>
      </c>
      <c r="I4" s="271"/>
      <c r="J4" s="274"/>
      <c r="K4" s="290"/>
      <c r="L4" s="290"/>
    </row>
    <row r="5" spans="1:12" ht="22.5" customHeight="1" thickBot="1" x14ac:dyDescent="0.3">
      <c r="A5" s="344"/>
      <c r="B5" s="333"/>
      <c r="C5" s="345"/>
      <c r="D5" s="124" t="s">
        <v>8</v>
      </c>
      <c r="E5" s="28">
        <f>SUM(E3:E4)</f>
        <v>100000</v>
      </c>
      <c r="F5" s="28">
        <f>SUM(F3:F4)</f>
        <v>100000</v>
      </c>
      <c r="G5" s="28">
        <f>SUM(G3:G4)</f>
        <v>78500</v>
      </c>
      <c r="H5" s="98">
        <f>G5</f>
        <v>78500</v>
      </c>
      <c r="I5" s="272"/>
      <c r="J5" s="275"/>
      <c r="K5" s="286"/>
      <c r="L5" s="286"/>
    </row>
    <row r="6" spans="1:12" ht="26.25" customHeight="1" x14ac:dyDescent="0.25">
      <c r="A6" s="326">
        <v>2</v>
      </c>
      <c r="B6" s="327" t="s">
        <v>109</v>
      </c>
      <c r="C6" s="324" t="s">
        <v>30</v>
      </c>
      <c r="D6" s="125" t="s">
        <v>6</v>
      </c>
      <c r="E6" s="33">
        <v>28200</v>
      </c>
      <c r="F6" s="33" t="s">
        <v>58</v>
      </c>
      <c r="G6" s="33">
        <v>28200</v>
      </c>
      <c r="H6" s="99" t="s">
        <v>58</v>
      </c>
      <c r="I6" s="271" t="s">
        <v>15</v>
      </c>
      <c r="J6" s="274" t="s">
        <v>63</v>
      </c>
      <c r="K6" s="285" t="s">
        <v>93</v>
      </c>
      <c r="L6" s="285" t="s">
        <v>95</v>
      </c>
    </row>
    <row r="7" spans="1:12" ht="21.75" customHeight="1" x14ac:dyDescent="0.25">
      <c r="A7" s="326"/>
      <c r="B7" s="327"/>
      <c r="C7" s="324"/>
      <c r="D7" s="123" t="s">
        <v>7</v>
      </c>
      <c r="E7" s="35">
        <v>10800</v>
      </c>
      <c r="F7" s="35" t="s">
        <v>58</v>
      </c>
      <c r="G7" s="35">
        <v>10800</v>
      </c>
      <c r="H7" s="97" t="s">
        <v>58</v>
      </c>
      <c r="I7" s="271"/>
      <c r="J7" s="274"/>
      <c r="K7" s="290"/>
      <c r="L7" s="290"/>
    </row>
    <row r="8" spans="1:12" ht="15" customHeight="1" thickBot="1" x14ac:dyDescent="0.3">
      <c r="A8" s="331"/>
      <c r="B8" s="333"/>
      <c r="C8" s="325"/>
      <c r="D8" s="124" t="s">
        <v>8</v>
      </c>
      <c r="E8" s="28">
        <v>39000</v>
      </c>
      <c r="F8" s="28">
        <v>0</v>
      </c>
      <c r="G8" s="28">
        <v>39000</v>
      </c>
      <c r="H8" s="98">
        <v>0</v>
      </c>
      <c r="I8" s="272"/>
      <c r="J8" s="275"/>
      <c r="K8" s="286"/>
      <c r="L8" s="286"/>
    </row>
    <row r="9" spans="1:12" ht="18" customHeight="1" x14ac:dyDescent="0.25">
      <c r="A9" s="326">
        <v>3</v>
      </c>
      <c r="B9" s="327" t="s">
        <v>16</v>
      </c>
      <c r="C9" s="346" t="s">
        <v>89</v>
      </c>
      <c r="D9" s="125" t="s">
        <v>6</v>
      </c>
      <c r="E9" s="30">
        <v>18460.3</v>
      </c>
      <c r="F9" s="30">
        <v>18460.3</v>
      </c>
      <c r="G9" s="30">
        <v>17964</v>
      </c>
      <c r="H9" s="84">
        <v>17964</v>
      </c>
      <c r="I9" s="270" t="s">
        <v>18</v>
      </c>
      <c r="J9" s="291" t="s">
        <v>78</v>
      </c>
      <c r="K9" s="287" t="s">
        <v>93</v>
      </c>
      <c r="L9" s="291" t="s">
        <v>94</v>
      </c>
    </row>
    <row r="10" spans="1:12" ht="15.75" customHeight="1" x14ac:dyDescent="0.25">
      <c r="A10" s="326"/>
      <c r="B10" s="327"/>
      <c r="C10" s="342"/>
      <c r="D10" s="123" t="s">
        <v>7</v>
      </c>
      <c r="E10" s="32">
        <v>3156.8</v>
      </c>
      <c r="F10" s="32">
        <v>3156.8</v>
      </c>
      <c r="G10" s="32">
        <v>3145.4</v>
      </c>
      <c r="H10" s="97">
        <v>3145.1</v>
      </c>
      <c r="I10" s="271"/>
      <c r="J10" s="292"/>
      <c r="K10" s="288"/>
      <c r="L10" s="292"/>
    </row>
    <row r="11" spans="1:12" ht="17.25" customHeight="1" thickBot="1" x14ac:dyDescent="0.3">
      <c r="A11" s="331"/>
      <c r="B11" s="333"/>
      <c r="C11" s="345"/>
      <c r="D11" s="126" t="s">
        <v>8</v>
      </c>
      <c r="E11" s="28">
        <f>SUM(E9:E10)</f>
        <v>21617.1</v>
      </c>
      <c r="F11" s="28">
        <f>SUM(F9:F10)</f>
        <v>21617.1</v>
      </c>
      <c r="G11" s="28">
        <f>SUM(G9:G10)</f>
        <v>21109.4</v>
      </c>
      <c r="H11" s="98">
        <f>SUM(H9:H10)</f>
        <v>21109.1</v>
      </c>
      <c r="I11" s="272"/>
      <c r="J11" s="293"/>
      <c r="K11" s="289"/>
      <c r="L11" s="293"/>
    </row>
    <row r="12" spans="1:12" ht="15" customHeight="1" x14ac:dyDescent="0.25">
      <c r="A12" s="338">
        <v>4</v>
      </c>
      <c r="B12" s="332" t="s">
        <v>19</v>
      </c>
      <c r="C12" s="341" t="s">
        <v>20</v>
      </c>
      <c r="D12" s="122" t="s">
        <v>21</v>
      </c>
      <c r="E12" s="30">
        <v>1575</v>
      </c>
      <c r="F12" s="30">
        <v>1575</v>
      </c>
      <c r="G12" s="30">
        <v>0</v>
      </c>
      <c r="H12" s="84">
        <v>0</v>
      </c>
      <c r="I12" s="270" t="s">
        <v>23</v>
      </c>
      <c r="J12" s="291" t="s">
        <v>90</v>
      </c>
      <c r="K12" s="287" t="s">
        <v>93</v>
      </c>
      <c r="L12" s="287" t="s">
        <v>58</v>
      </c>
    </row>
    <row r="13" spans="1:12" x14ac:dyDescent="0.25">
      <c r="A13" s="347"/>
      <c r="B13" s="327"/>
      <c r="C13" s="346"/>
      <c r="D13" s="123" t="s">
        <v>6</v>
      </c>
      <c r="E13" s="34">
        <v>8742</v>
      </c>
      <c r="F13" s="34">
        <v>8742</v>
      </c>
      <c r="G13" s="34">
        <v>6250</v>
      </c>
      <c r="H13" s="99">
        <v>6250</v>
      </c>
      <c r="I13" s="271"/>
      <c r="J13" s="292"/>
      <c r="K13" s="288"/>
      <c r="L13" s="288"/>
    </row>
    <row r="14" spans="1:12" ht="15" customHeight="1" x14ac:dyDescent="0.25">
      <c r="A14" s="339"/>
      <c r="B14" s="327"/>
      <c r="C14" s="342"/>
      <c r="D14" s="123" t="s">
        <v>7</v>
      </c>
      <c r="E14" s="32">
        <v>3483</v>
      </c>
      <c r="F14" s="32">
        <v>3483</v>
      </c>
      <c r="G14" s="32">
        <v>70</v>
      </c>
      <c r="H14" s="97">
        <v>70</v>
      </c>
      <c r="I14" s="271"/>
      <c r="J14" s="292"/>
      <c r="K14" s="288"/>
      <c r="L14" s="288"/>
    </row>
    <row r="15" spans="1:12" ht="15.75" thickBot="1" x14ac:dyDescent="0.3">
      <c r="A15" s="344"/>
      <c r="B15" s="333"/>
      <c r="C15" s="345"/>
      <c r="D15" s="126" t="s">
        <v>8</v>
      </c>
      <c r="E15" s="28">
        <f>SUM(E12:E14)</f>
        <v>13800</v>
      </c>
      <c r="F15" s="28">
        <f>SUM(F12:F14)</f>
        <v>13800</v>
      </c>
      <c r="G15" s="28">
        <f>SUM(G12:G14)</f>
        <v>6320</v>
      </c>
      <c r="H15" s="98">
        <f>SUM(H12:H14)</f>
        <v>6320</v>
      </c>
      <c r="I15" s="272"/>
      <c r="J15" s="293"/>
      <c r="K15" s="289"/>
      <c r="L15" s="289"/>
    </row>
    <row r="16" spans="1:12" ht="38.25" customHeight="1" x14ac:dyDescent="0.25">
      <c r="A16" s="338">
        <v>5</v>
      </c>
      <c r="B16" s="332" t="s">
        <v>22</v>
      </c>
      <c r="C16" s="341" t="s">
        <v>24</v>
      </c>
      <c r="D16" s="122" t="s">
        <v>6</v>
      </c>
      <c r="E16" s="30">
        <v>132753.89000000001</v>
      </c>
      <c r="F16" s="30">
        <v>132753.89000000001</v>
      </c>
      <c r="G16" s="30">
        <v>132753.89000000001</v>
      </c>
      <c r="H16" s="84">
        <v>132753.89000000001</v>
      </c>
      <c r="I16" s="270" t="s">
        <v>25</v>
      </c>
      <c r="J16" s="273" t="s">
        <v>67</v>
      </c>
      <c r="K16" s="285" t="s">
        <v>93</v>
      </c>
      <c r="L16" s="285" t="s">
        <v>95</v>
      </c>
    </row>
    <row r="17" spans="1:12" ht="24.75" customHeight="1" x14ac:dyDescent="0.25">
      <c r="A17" s="339"/>
      <c r="B17" s="327"/>
      <c r="C17" s="342"/>
      <c r="D17" s="123" t="s">
        <v>7</v>
      </c>
      <c r="E17" s="32">
        <v>27723.946</v>
      </c>
      <c r="F17" s="32">
        <v>27723.946</v>
      </c>
      <c r="G17" s="32">
        <v>26309.89</v>
      </c>
      <c r="H17" s="97">
        <v>26309.89</v>
      </c>
      <c r="I17" s="271"/>
      <c r="J17" s="274"/>
      <c r="K17" s="290"/>
      <c r="L17" s="290"/>
    </row>
    <row r="18" spans="1:12" ht="27" customHeight="1" thickBot="1" x14ac:dyDescent="0.3">
      <c r="A18" s="344"/>
      <c r="B18" s="333"/>
      <c r="C18" s="345"/>
      <c r="D18" s="126" t="s">
        <v>8</v>
      </c>
      <c r="E18" s="28">
        <f>SUM(E16:E17)</f>
        <v>160477.83600000001</v>
      </c>
      <c r="F18" s="28">
        <f>SUM(F16:F17)</f>
        <v>160477.83600000001</v>
      </c>
      <c r="G18" s="28">
        <f>SUM(G16:G17)</f>
        <v>159063.78000000003</v>
      </c>
      <c r="H18" s="98">
        <f>SUM(H16:H17)</f>
        <v>159063.78000000003</v>
      </c>
      <c r="I18" s="272"/>
      <c r="J18" s="275"/>
      <c r="K18" s="286"/>
      <c r="L18" s="286"/>
    </row>
    <row r="19" spans="1:12" ht="54.75" customHeight="1" x14ac:dyDescent="0.25">
      <c r="A19" s="338">
        <v>6</v>
      </c>
      <c r="B19" s="332" t="s">
        <v>26</v>
      </c>
      <c r="C19" s="341" t="s">
        <v>27</v>
      </c>
      <c r="D19" s="122" t="s">
        <v>6</v>
      </c>
      <c r="E19" s="9">
        <v>37065.949999999997</v>
      </c>
      <c r="F19" s="9">
        <v>37065.949999999997</v>
      </c>
      <c r="G19" s="9">
        <v>22585.46</v>
      </c>
      <c r="H19" s="72">
        <v>22585.46</v>
      </c>
      <c r="I19" s="270" t="s">
        <v>58</v>
      </c>
      <c r="J19" s="273" t="s">
        <v>28</v>
      </c>
      <c r="K19" s="285" t="s">
        <v>93</v>
      </c>
      <c r="L19" s="285" t="s">
        <v>58</v>
      </c>
    </row>
    <row r="20" spans="1:12" ht="38.25" customHeight="1" x14ac:dyDescent="0.25">
      <c r="A20" s="339"/>
      <c r="B20" s="327"/>
      <c r="C20" s="342"/>
      <c r="D20" s="123" t="s">
        <v>7</v>
      </c>
      <c r="E20" s="10">
        <v>26162.9</v>
      </c>
      <c r="F20" s="10">
        <v>26162.9</v>
      </c>
      <c r="G20" s="10">
        <v>23059.821</v>
      </c>
      <c r="H20" s="73">
        <v>23059.821</v>
      </c>
      <c r="I20" s="271"/>
      <c r="J20" s="274"/>
      <c r="K20" s="290"/>
      <c r="L20" s="290"/>
    </row>
    <row r="21" spans="1:12" ht="48.75" customHeight="1" thickBot="1" x14ac:dyDescent="0.3">
      <c r="A21" s="344"/>
      <c r="B21" s="333"/>
      <c r="C21" s="345"/>
      <c r="D21" s="126" t="s">
        <v>8</v>
      </c>
      <c r="E21" s="16">
        <v>63228.9</v>
      </c>
      <c r="F21" s="49">
        <f>SUM(F19:F20)</f>
        <v>63228.85</v>
      </c>
      <c r="G21" s="16">
        <v>45645.281000000003</v>
      </c>
      <c r="H21" s="78">
        <v>45645.281000000003</v>
      </c>
      <c r="I21" s="272"/>
      <c r="J21" s="275"/>
      <c r="K21" s="286"/>
      <c r="L21" s="286"/>
    </row>
    <row r="22" spans="1:12" ht="15" customHeight="1" x14ac:dyDescent="0.25">
      <c r="A22" s="338">
        <v>7</v>
      </c>
      <c r="B22" s="332" t="s">
        <v>31</v>
      </c>
      <c r="C22" s="341" t="s">
        <v>32</v>
      </c>
      <c r="D22" s="122" t="s">
        <v>6</v>
      </c>
      <c r="E22" s="30">
        <v>3000</v>
      </c>
      <c r="F22" s="30">
        <v>3000</v>
      </c>
      <c r="G22" s="30">
        <v>3000</v>
      </c>
      <c r="H22" s="84">
        <v>3000</v>
      </c>
      <c r="I22" s="336" t="s">
        <v>33</v>
      </c>
      <c r="J22" s="273" t="s">
        <v>64</v>
      </c>
      <c r="K22" s="285" t="s">
        <v>93</v>
      </c>
      <c r="L22" s="285" t="s">
        <v>58</v>
      </c>
    </row>
    <row r="23" spans="1:12" ht="27" customHeight="1" x14ac:dyDescent="0.25">
      <c r="A23" s="339"/>
      <c r="B23" s="327"/>
      <c r="C23" s="342"/>
      <c r="D23" s="123" t="s">
        <v>7</v>
      </c>
      <c r="E23" s="32">
        <v>56.860999999999997</v>
      </c>
      <c r="F23" s="32">
        <v>56.860999999999997</v>
      </c>
      <c r="G23" s="32">
        <v>56.860999999999997</v>
      </c>
      <c r="H23" s="97">
        <v>56.860999999999997</v>
      </c>
      <c r="I23" s="337"/>
      <c r="J23" s="274"/>
      <c r="K23" s="290"/>
      <c r="L23" s="290"/>
    </row>
    <row r="24" spans="1:12" ht="39" customHeight="1" thickBot="1" x14ac:dyDescent="0.3">
      <c r="A24" s="340"/>
      <c r="B24" s="327"/>
      <c r="C24" s="343"/>
      <c r="D24" s="127" t="s">
        <v>8</v>
      </c>
      <c r="E24" s="31">
        <f>SUM(E22:E23)</f>
        <v>3056.8609999999999</v>
      </c>
      <c r="F24" s="31">
        <f t="shared" ref="F24:H24" si="0">SUM(F22:F23)</f>
        <v>3056.8609999999999</v>
      </c>
      <c r="G24" s="31">
        <f t="shared" si="0"/>
        <v>3056.8609999999999</v>
      </c>
      <c r="H24" s="85">
        <f t="shared" si="0"/>
        <v>3056.8609999999999</v>
      </c>
      <c r="I24" s="337"/>
      <c r="J24" s="274"/>
      <c r="K24" s="286"/>
      <c r="L24" s="286"/>
    </row>
    <row r="25" spans="1:12" ht="19.5" customHeight="1" x14ac:dyDescent="0.25">
      <c r="A25" s="294">
        <v>8</v>
      </c>
      <c r="B25" s="297" t="s">
        <v>35</v>
      </c>
      <c r="C25" s="300" t="s">
        <v>36</v>
      </c>
      <c r="D25" s="60" t="s">
        <v>6</v>
      </c>
      <c r="E25" s="9">
        <v>1048.92</v>
      </c>
      <c r="F25" s="9">
        <v>1048.92</v>
      </c>
      <c r="G25" s="9">
        <v>1048.92</v>
      </c>
      <c r="H25" s="72">
        <v>1048.92</v>
      </c>
      <c r="I25" s="303">
        <v>99000</v>
      </c>
      <c r="J25" s="282" t="s">
        <v>65</v>
      </c>
      <c r="K25" s="285" t="s">
        <v>93</v>
      </c>
      <c r="L25" s="287" t="s">
        <v>94</v>
      </c>
    </row>
    <row r="26" spans="1:12" ht="21.75" customHeight="1" x14ac:dyDescent="0.25">
      <c r="A26" s="295"/>
      <c r="B26" s="298"/>
      <c r="C26" s="301"/>
      <c r="D26" s="61" t="s">
        <v>7</v>
      </c>
      <c r="E26" s="10">
        <v>0</v>
      </c>
      <c r="F26" s="10">
        <v>0</v>
      </c>
      <c r="G26" s="10">
        <v>0</v>
      </c>
      <c r="H26" s="73">
        <v>0</v>
      </c>
      <c r="I26" s="304"/>
      <c r="J26" s="283"/>
      <c r="K26" s="290"/>
      <c r="L26" s="288"/>
    </row>
    <row r="27" spans="1:12" ht="25.5" customHeight="1" thickBot="1" x14ac:dyDescent="0.3">
      <c r="A27" s="296"/>
      <c r="B27" s="299"/>
      <c r="C27" s="302"/>
      <c r="D27" s="64" t="s">
        <v>8</v>
      </c>
      <c r="E27" s="11">
        <v>1048.92</v>
      </c>
      <c r="F27" s="11">
        <v>1048.92</v>
      </c>
      <c r="G27" s="11">
        <v>1048.92</v>
      </c>
      <c r="H27" s="76">
        <v>1048.92</v>
      </c>
      <c r="I27" s="305"/>
      <c r="J27" s="284"/>
      <c r="K27" s="286"/>
      <c r="L27" s="289"/>
    </row>
    <row r="28" spans="1:12" x14ac:dyDescent="0.25">
      <c r="A28" s="326">
        <v>9</v>
      </c>
      <c r="B28" s="327" t="s">
        <v>38</v>
      </c>
      <c r="C28" s="328" t="s">
        <v>39</v>
      </c>
      <c r="D28" s="125" t="s">
        <v>6</v>
      </c>
      <c r="E28" s="48">
        <v>27000</v>
      </c>
      <c r="F28" s="48">
        <v>27000</v>
      </c>
      <c r="G28" s="48">
        <v>27000</v>
      </c>
      <c r="H28" s="100">
        <v>27000</v>
      </c>
      <c r="I28" s="329" t="s">
        <v>59</v>
      </c>
      <c r="J28" s="274" t="s">
        <v>40</v>
      </c>
      <c r="K28" s="285" t="s">
        <v>93</v>
      </c>
      <c r="L28" s="285" t="s">
        <v>58</v>
      </c>
    </row>
    <row r="29" spans="1:12" ht="15.75" customHeight="1" x14ac:dyDescent="0.25">
      <c r="A29" s="326"/>
      <c r="B29" s="327"/>
      <c r="C29" s="328"/>
      <c r="D29" s="123" t="s">
        <v>7</v>
      </c>
      <c r="E29" s="36">
        <v>18000</v>
      </c>
      <c r="F29" s="36">
        <v>18000</v>
      </c>
      <c r="G29" s="36">
        <v>18000</v>
      </c>
      <c r="H29" s="101">
        <v>18000</v>
      </c>
      <c r="I29" s="329"/>
      <c r="J29" s="274"/>
      <c r="K29" s="290"/>
      <c r="L29" s="290"/>
    </row>
    <row r="30" spans="1:12" ht="27" customHeight="1" thickBot="1" x14ac:dyDescent="0.3">
      <c r="A30" s="326"/>
      <c r="B30" s="327"/>
      <c r="C30" s="328"/>
      <c r="D30" s="127" t="s">
        <v>8</v>
      </c>
      <c r="E30" s="37">
        <v>45000</v>
      </c>
      <c r="F30" s="37">
        <v>45000</v>
      </c>
      <c r="G30" s="37">
        <v>45000</v>
      </c>
      <c r="H30" s="102">
        <v>45000</v>
      </c>
      <c r="I30" s="329"/>
      <c r="J30" s="274"/>
      <c r="K30" s="286"/>
      <c r="L30" s="286"/>
    </row>
    <row r="31" spans="1:12" ht="15.75" customHeight="1" x14ac:dyDescent="0.25">
      <c r="A31" s="330">
        <v>10</v>
      </c>
      <c r="B31" s="332" t="s">
        <v>41</v>
      </c>
      <c r="C31" s="334" t="s">
        <v>42</v>
      </c>
      <c r="D31" s="122" t="s">
        <v>6</v>
      </c>
      <c r="E31" s="46">
        <v>1196.701</v>
      </c>
      <c r="F31" s="46">
        <v>1196.701</v>
      </c>
      <c r="G31" s="30" t="s">
        <v>58</v>
      </c>
      <c r="H31" s="84" t="s">
        <v>58</v>
      </c>
      <c r="I31" s="118">
        <v>1750</v>
      </c>
      <c r="J31" s="273" t="s">
        <v>43</v>
      </c>
      <c r="K31" s="285" t="s">
        <v>93</v>
      </c>
      <c r="L31" s="285" t="s">
        <v>58</v>
      </c>
    </row>
    <row r="32" spans="1:12" ht="17.25" customHeight="1" x14ac:dyDescent="0.25">
      <c r="A32" s="326"/>
      <c r="B32" s="327"/>
      <c r="C32" s="328"/>
      <c r="D32" s="123" t="s">
        <v>7</v>
      </c>
      <c r="E32" s="8">
        <v>196</v>
      </c>
      <c r="F32" s="8">
        <v>196</v>
      </c>
      <c r="G32" s="32" t="s">
        <v>58</v>
      </c>
      <c r="H32" s="97" t="s">
        <v>58</v>
      </c>
      <c r="I32" s="119">
        <v>750</v>
      </c>
      <c r="J32" s="274"/>
      <c r="K32" s="290"/>
      <c r="L32" s="290"/>
    </row>
    <row r="33" spans="1:12" ht="16.5" customHeight="1" thickBot="1" x14ac:dyDescent="0.3">
      <c r="A33" s="331"/>
      <c r="B33" s="333"/>
      <c r="C33" s="335"/>
      <c r="D33" s="126" t="s">
        <v>8</v>
      </c>
      <c r="E33" s="47">
        <v>1392.701</v>
      </c>
      <c r="F33" s="47">
        <v>1392.701</v>
      </c>
      <c r="G33" s="29" t="s">
        <v>58</v>
      </c>
      <c r="H33" s="103" t="s">
        <v>58</v>
      </c>
      <c r="I33" s="120">
        <v>2500</v>
      </c>
      <c r="J33" s="275"/>
      <c r="K33" s="286"/>
      <c r="L33" s="286"/>
    </row>
    <row r="34" spans="1:12" ht="24.75" customHeight="1" x14ac:dyDescent="0.25">
      <c r="A34" s="315">
        <v>11</v>
      </c>
      <c r="B34" s="318" t="s">
        <v>44</v>
      </c>
      <c r="C34" s="324" t="s">
        <v>45</v>
      </c>
      <c r="D34" s="125"/>
      <c r="E34" s="25" t="s">
        <v>58</v>
      </c>
      <c r="F34" s="25" t="s">
        <v>58</v>
      </c>
      <c r="G34" s="25" t="s">
        <v>58</v>
      </c>
      <c r="H34" s="104" t="s">
        <v>58</v>
      </c>
      <c r="I34" s="290" t="s">
        <v>60</v>
      </c>
      <c r="J34" s="274" t="s">
        <v>104</v>
      </c>
      <c r="K34" s="285" t="s">
        <v>93</v>
      </c>
      <c r="L34" s="285" t="s">
        <v>94</v>
      </c>
    </row>
    <row r="35" spans="1:12" x14ac:dyDescent="0.25">
      <c r="A35" s="315"/>
      <c r="B35" s="318"/>
      <c r="C35" s="324"/>
      <c r="D35" s="123" t="s">
        <v>6</v>
      </c>
      <c r="E35" s="38">
        <f>'[1]таблица 3'!$C$14*100/16</f>
        <v>59828.814000000013</v>
      </c>
      <c r="F35" s="38">
        <f>E35</f>
        <v>59828.814000000013</v>
      </c>
      <c r="G35" s="38">
        <f>'[1]таблица 3'!$H$14*100/16</f>
        <v>59828.814000000013</v>
      </c>
      <c r="H35" s="105">
        <f>G35</f>
        <v>59828.814000000013</v>
      </c>
      <c r="I35" s="290"/>
      <c r="J35" s="274"/>
      <c r="K35" s="290"/>
      <c r="L35" s="290"/>
    </row>
    <row r="36" spans="1:12" x14ac:dyDescent="0.25">
      <c r="A36" s="315"/>
      <c r="B36" s="318"/>
      <c r="C36" s="324"/>
      <c r="D36" s="123" t="s">
        <v>7</v>
      </c>
      <c r="E36" s="38">
        <f>'[1]таблица 3'!$C$18*100/16</f>
        <v>98261.511750000005</v>
      </c>
      <c r="F36" s="38">
        <f>E36</f>
        <v>98261.511750000005</v>
      </c>
      <c r="G36" s="38">
        <f>'[1]таблица 3'!$H$18*100/16</f>
        <v>98261.511750000005</v>
      </c>
      <c r="H36" s="105">
        <f>G36</f>
        <v>98261.511750000005</v>
      </c>
      <c r="I36" s="290"/>
      <c r="J36" s="274"/>
      <c r="K36" s="290"/>
      <c r="L36" s="290"/>
    </row>
    <row r="37" spans="1:12" ht="15.75" thickBot="1" x14ac:dyDescent="0.3">
      <c r="A37" s="316"/>
      <c r="B37" s="319"/>
      <c r="C37" s="325"/>
      <c r="D37" s="126" t="s">
        <v>8</v>
      </c>
      <c r="E37" s="39">
        <f>SUM(E34:E36)</f>
        <v>158090.32575000002</v>
      </c>
      <c r="F37" s="39">
        <f>SUM(F34:F36)</f>
        <v>158090.32575000002</v>
      </c>
      <c r="G37" s="39">
        <f>SUM(G34:G36)</f>
        <v>158090.32575000002</v>
      </c>
      <c r="H37" s="106">
        <f>SUM(H34:H36)</f>
        <v>158090.32575000002</v>
      </c>
      <c r="I37" s="286"/>
      <c r="J37" s="275"/>
      <c r="K37" s="286"/>
      <c r="L37" s="286"/>
    </row>
    <row r="38" spans="1:12" ht="27" customHeight="1" x14ac:dyDescent="0.25">
      <c r="A38" s="314">
        <v>12</v>
      </c>
      <c r="B38" s="317" t="s">
        <v>44</v>
      </c>
      <c r="C38" s="323" t="s">
        <v>47</v>
      </c>
      <c r="D38" s="122" t="s">
        <v>21</v>
      </c>
      <c r="E38" s="40" t="s">
        <v>58</v>
      </c>
      <c r="F38" s="24" t="s">
        <v>58</v>
      </c>
      <c r="G38" s="24" t="s">
        <v>58</v>
      </c>
      <c r="H38" s="107" t="s">
        <v>58</v>
      </c>
      <c r="I38" s="285" t="s">
        <v>60</v>
      </c>
      <c r="J38" s="273" t="s">
        <v>104</v>
      </c>
      <c r="K38" s="285" t="s">
        <v>93</v>
      </c>
      <c r="L38" s="285" t="s">
        <v>94</v>
      </c>
    </row>
    <row r="39" spans="1:12" x14ac:dyDescent="0.25">
      <c r="A39" s="315"/>
      <c r="B39" s="318"/>
      <c r="C39" s="324"/>
      <c r="D39" s="123" t="s">
        <v>6</v>
      </c>
      <c r="E39" s="38">
        <f>'[2]таблица 3'!$C$14*100/24</f>
        <v>50894.144999999997</v>
      </c>
      <c r="F39" s="38">
        <f>E39</f>
        <v>50894.144999999997</v>
      </c>
      <c r="G39" s="38">
        <f>'[2]таблица 3'!$H$14*100/24</f>
        <v>50894.144999999997</v>
      </c>
      <c r="H39" s="105">
        <f>G39</f>
        <v>50894.144999999997</v>
      </c>
      <c r="I39" s="290"/>
      <c r="J39" s="274"/>
      <c r="K39" s="290"/>
      <c r="L39" s="290"/>
    </row>
    <row r="40" spans="1:12" x14ac:dyDescent="0.25">
      <c r="A40" s="315"/>
      <c r="B40" s="318"/>
      <c r="C40" s="324"/>
      <c r="D40" s="123" t="s">
        <v>7</v>
      </c>
      <c r="E40" s="38">
        <f>'[2]таблица 3'!$C$18*100/24</f>
        <v>65021.35500000001</v>
      </c>
      <c r="F40" s="38">
        <f>E40</f>
        <v>65021.35500000001</v>
      </c>
      <c r="G40" s="38">
        <f>'[2]таблица 3'!$H$18*100/24</f>
        <v>65021.35500000001</v>
      </c>
      <c r="H40" s="105">
        <f>G40</f>
        <v>65021.35500000001</v>
      </c>
      <c r="I40" s="290"/>
      <c r="J40" s="274"/>
      <c r="K40" s="290"/>
      <c r="L40" s="290"/>
    </row>
    <row r="41" spans="1:12" ht="15.75" thickBot="1" x14ac:dyDescent="0.3">
      <c r="A41" s="316"/>
      <c r="B41" s="319"/>
      <c r="C41" s="325"/>
      <c r="D41" s="126" t="s">
        <v>8</v>
      </c>
      <c r="E41" s="39">
        <f>SUM(E38:E40)</f>
        <v>115915.5</v>
      </c>
      <c r="F41" s="39">
        <f>SUM(F38:F40)</f>
        <v>115915.5</v>
      </c>
      <c r="G41" s="39">
        <f>SUM(G38:G40)</f>
        <v>115915.5</v>
      </c>
      <c r="H41" s="108">
        <f>SUM(H38:H40)</f>
        <v>115915.5</v>
      </c>
      <c r="I41" s="286"/>
      <c r="J41" s="275"/>
      <c r="K41" s="286"/>
      <c r="L41" s="286"/>
    </row>
    <row r="42" spans="1:12" ht="25.5" customHeight="1" x14ac:dyDescent="0.25">
      <c r="A42" s="314">
        <v>13</v>
      </c>
      <c r="B42" s="317" t="s">
        <v>44</v>
      </c>
      <c r="C42" s="323" t="s">
        <v>46</v>
      </c>
      <c r="D42" s="122" t="s">
        <v>21</v>
      </c>
      <c r="E42" s="24" t="s">
        <v>58</v>
      </c>
      <c r="F42" s="24" t="s">
        <v>58</v>
      </c>
      <c r="G42" s="24" t="s">
        <v>58</v>
      </c>
      <c r="H42" s="107" t="s">
        <v>58</v>
      </c>
      <c r="I42" s="285" t="s">
        <v>59</v>
      </c>
      <c r="J42" s="273" t="s">
        <v>104</v>
      </c>
      <c r="K42" s="285" t="s">
        <v>93</v>
      </c>
      <c r="L42" s="285" t="s">
        <v>94</v>
      </c>
    </row>
    <row r="43" spans="1:12" x14ac:dyDescent="0.25">
      <c r="A43" s="315"/>
      <c r="B43" s="318"/>
      <c r="C43" s="324"/>
      <c r="D43" s="123" t="s">
        <v>6</v>
      </c>
      <c r="E43" s="38">
        <f>'[3]таблица 3'!$C$14*100/43</f>
        <v>14127.906976744185</v>
      </c>
      <c r="F43" s="38">
        <f>E43</f>
        <v>14127.906976744185</v>
      </c>
      <c r="G43" s="38">
        <f>'[3]таблица 3'!$H$14*100/43</f>
        <v>14127.906976744185</v>
      </c>
      <c r="H43" s="105">
        <f>G43</f>
        <v>14127.906976744185</v>
      </c>
      <c r="I43" s="290"/>
      <c r="J43" s="274"/>
      <c r="K43" s="290"/>
      <c r="L43" s="290"/>
    </row>
    <row r="44" spans="1:12" x14ac:dyDescent="0.25">
      <c r="A44" s="315"/>
      <c r="B44" s="318"/>
      <c r="C44" s="324"/>
      <c r="D44" s="123" t="s">
        <v>7</v>
      </c>
      <c r="E44" s="38">
        <f>'[3]таблица 3'!$C$18*100/43</f>
        <v>9483.4749767441899</v>
      </c>
      <c r="F44" s="38">
        <f>E44</f>
        <v>9483.4749767441899</v>
      </c>
      <c r="G44" s="38">
        <f>'[3]таблица 3'!$H$18*100/43</f>
        <v>9483.4749767441899</v>
      </c>
      <c r="H44" s="105">
        <f>G44</f>
        <v>9483.4749767441899</v>
      </c>
      <c r="I44" s="290"/>
      <c r="J44" s="274"/>
      <c r="K44" s="290"/>
      <c r="L44" s="290"/>
    </row>
    <row r="45" spans="1:12" ht="15.75" thickBot="1" x14ac:dyDescent="0.3">
      <c r="A45" s="316"/>
      <c r="B45" s="319"/>
      <c r="C45" s="325"/>
      <c r="D45" s="126" t="s">
        <v>8</v>
      </c>
      <c r="E45" s="41">
        <f>SUM(E42:E44)</f>
        <v>23611.381953488373</v>
      </c>
      <c r="F45" s="41">
        <f>SUM(F42:F44)</f>
        <v>23611.381953488373</v>
      </c>
      <c r="G45" s="41">
        <f>SUM(G42:G44)</f>
        <v>23611.381953488373</v>
      </c>
      <c r="H45" s="109">
        <f>SUM(H42:H44)</f>
        <v>23611.381953488373</v>
      </c>
      <c r="I45" s="286"/>
      <c r="J45" s="275"/>
      <c r="K45" s="286"/>
      <c r="L45" s="286"/>
    </row>
    <row r="46" spans="1:12" ht="21.75" customHeight="1" x14ac:dyDescent="0.25">
      <c r="A46" s="314">
        <v>14</v>
      </c>
      <c r="B46" s="317" t="s">
        <v>44</v>
      </c>
      <c r="C46" s="320" t="s">
        <v>48</v>
      </c>
      <c r="D46" s="122" t="s">
        <v>21</v>
      </c>
      <c r="E46" s="24" t="s">
        <v>58</v>
      </c>
      <c r="F46" s="24" t="s">
        <v>58</v>
      </c>
      <c r="G46" s="24" t="s">
        <v>58</v>
      </c>
      <c r="H46" s="107" t="s">
        <v>58</v>
      </c>
      <c r="I46" s="285" t="s">
        <v>59</v>
      </c>
      <c r="J46" s="273" t="s">
        <v>104</v>
      </c>
      <c r="K46" s="285" t="s">
        <v>93</v>
      </c>
      <c r="L46" s="285" t="s">
        <v>94</v>
      </c>
    </row>
    <row r="47" spans="1:12" ht="15" customHeight="1" x14ac:dyDescent="0.25">
      <c r="A47" s="315"/>
      <c r="B47" s="318"/>
      <c r="C47" s="321"/>
      <c r="D47" s="123" t="s">
        <v>6</v>
      </c>
      <c r="E47" s="38">
        <f>'[4]таблица 3'!$C$14*100/19</f>
        <v>9380.2629211768053</v>
      </c>
      <c r="F47" s="38">
        <f>E47</f>
        <v>9380.2629211768053</v>
      </c>
      <c r="G47" s="38">
        <f>'[4]таблица 3'!$H$14*100/19</f>
        <v>9380.2629211768053</v>
      </c>
      <c r="H47" s="105">
        <f>G47</f>
        <v>9380.2629211768053</v>
      </c>
      <c r="I47" s="290"/>
      <c r="J47" s="274"/>
      <c r="K47" s="290"/>
      <c r="L47" s="290"/>
    </row>
    <row r="48" spans="1:12" ht="15" customHeight="1" x14ac:dyDescent="0.25">
      <c r="A48" s="315"/>
      <c r="B48" s="318"/>
      <c r="C48" s="321"/>
      <c r="D48" s="123" t="s">
        <v>7</v>
      </c>
      <c r="E48" s="38">
        <f>'[4]таблица 3'!$C$18*100/19</f>
        <v>5691.9252853693897</v>
      </c>
      <c r="F48" s="38">
        <f>E48</f>
        <v>5691.9252853693897</v>
      </c>
      <c r="G48" s="38">
        <f>'[4]таблица 3'!$H$18*100/19</f>
        <v>5691.9252853693897</v>
      </c>
      <c r="H48" s="105">
        <f>G48</f>
        <v>5691.9252853693897</v>
      </c>
      <c r="I48" s="290"/>
      <c r="J48" s="274"/>
      <c r="K48" s="290"/>
      <c r="L48" s="290"/>
    </row>
    <row r="49" spans="1:12" ht="15.75" thickBot="1" x14ac:dyDescent="0.3">
      <c r="A49" s="316"/>
      <c r="B49" s="319"/>
      <c r="C49" s="322"/>
      <c r="D49" s="126" t="s">
        <v>8</v>
      </c>
      <c r="E49" s="41">
        <f>SUM(E46:E48)</f>
        <v>15072.188206546194</v>
      </c>
      <c r="F49" s="41">
        <f>SUM(F46:F48)</f>
        <v>15072.188206546194</v>
      </c>
      <c r="G49" s="41">
        <f>SUM(G46:G48)</f>
        <v>15072.188206546194</v>
      </c>
      <c r="H49" s="109">
        <f>SUM(H46:H48)</f>
        <v>15072.188206546194</v>
      </c>
      <c r="I49" s="286"/>
      <c r="J49" s="275"/>
      <c r="K49" s="286"/>
      <c r="L49" s="286"/>
    </row>
    <row r="50" spans="1:12" ht="47.25" customHeight="1" thickBot="1" x14ac:dyDescent="0.3">
      <c r="A50" s="133">
        <v>15</v>
      </c>
      <c r="B50" s="139" t="s">
        <v>49</v>
      </c>
      <c r="C50" s="136" t="s">
        <v>50</v>
      </c>
      <c r="D50" s="128" t="s">
        <v>58</v>
      </c>
      <c r="E50" s="24" t="s">
        <v>58</v>
      </c>
      <c r="F50" s="24" t="s">
        <v>58</v>
      </c>
      <c r="G50" s="24" t="s">
        <v>58</v>
      </c>
      <c r="H50" s="107" t="s">
        <v>58</v>
      </c>
      <c r="I50" s="54" t="s">
        <v>58</v>
      </c>
      <c r="J50" s="58" t="s">
        <v>51</v>
      </c>
      <c r="K50" s="58" t="s">
        <v>93</v>
      </c>
      <c r="L50" s="58" t="s">
        <v>58</v>
      </c>
    </row>
    <row r="51" spans="1:12" ht="22.5" customHeight="1" x14ac:dyDescent="0.25">
      <c r="A51" s="314">
        <v>16</v>
      </c>
      <c r="B51" s="317" t="s">
        <v>52</v>
      </c>
      <c r="C51" s="320" t="s">
        <v>53</v>
      </c>
      <c r="D51" s="129" t="s">
        <v>6</v>
      </c>
      <c r="E51" s="30">
        <v>17888.012999999999</v>
      </c>
      <c r="F51" s="30">
        <v>17888.012999999999</v>
      </c>
      <c r="G51" s="30" t="s">
        <v>58</v>
      </c>
      <c r="H51" s="84" t="s">
        <v>58</v>
      </c>
      <c r="I51" s="270">
        <v>26280</v>
      </c>
      <c r="J51" s="273" t="s">
        <v>54</v>
      </c>
      <c r="K51" s="285" t="s">
        <v>93</v>
      </c>
      <c r="L51" s="285" t="s">
        <v>58</v>
      </c>
    </row>
    <row r="52" spans="1:12" ht="15" customHeight="1" x14ac:dyDescent="0.25">
      <c r="A52" s="315"/>
      <c r="B52" s="318"/>
      <c r="C52" s="321"/>
      <c r="D52" s="130" t="s">
        <v>7</v>
      </c>
      <c r="E52" s="32">
        <v>132.35599999999999</v>
      </c>
      <c r="F52" s="32">
        <v>132.35599999999999</v>
      </c>
      <c r="G52" s="32" t="s">
        <v>58</v>
      </c>
      <c r="H52" s="97" t="s">
        <v>58</v>
      </c>
      <c r="I52" s="271"/>
      <c r="J52" s="274"/>
      <c r="K52" s="290"/>
      <c r="L52" s="290"/>
    </row>
    <row r="53" spans="1:12" ht="24" customHeight="1" thickBot="1" x14ac:dyDescent="0.3">
      <c r="A53" s="316"/>
      <c r="B53" s="319"/>
      <c r="C53" s="322"/>
      <c r="D53" s="126" t="s">
        <v>8</v>
      </c>
      <c r="E53" s="28">
        <f>E51+E52</f>
        <v>18020.368999999999</v>
      </c>
      <c r="F53" s="28">
        <f>F51+F52</f>
        <v>18020.368999999999</v>
      </c>
      <c r="G53" s="29" t="s">
        <v>58</v>
      </c>
      <c r="H53" s="103" t="s">
        <v>58</v>
      </c>
      <c r="I53" s="272"/>
      <c r="J53" s="275"/>
      <c r="K53" s="286"/>
      <c r="L53" s="286"/>
    </row>
    <row r="54" spans="1:12" ht="28.9" customHeight="1" x14ac:dyDescent="0.25">
      <c r="A54" s="306">
        <v>17</v>
      </c>
      <c r="B54" s="308" t="s">
        <v>55</v>
      </c>
      <c r="C54" s="323" t="s">
        <v>56</v>
      </c>
      <c r="D54" s="129" t="s">
        <v>6</v>
      </c>
      <c r="E54" s="27">
        <v>23998.518</v>
      </c>
      <c r="F54" s="27">
        <v>23518.198</v>
      </c>
      <c r="G54" s="27">
        <v>22004.188999999998</v>
      </c>
      <c r="H54" s="110">
        <v>22004.188999999998</v>
      </c>
      <c r="I54" s="270" t="s">
        <v>61</v>
      </c>
      <c r="J54" s="273" t="s">
        <v>57</v>
      </c>
      <c r="K54" s="285" t="s">
        <v>93</v>
      </c>
      <c r="L54" s="285" t="s">
        <v>58</v>
      </c>
    </row>
    <row r="55" spans="1:12" ht="30.6" customHeight="1" thickBot="1" x14ac:dyDescent="0.3">
      <c r="A55" s="348"/>
      <c r="B55" s="349"/>
      <c r="C55" s="324"/>
      <c r="D55" s="127" t="s">
        <v>8</v>
      </c>
      <c r="E55" s="31">
        <v>23998.518</v>
      </c>
      <c r="F55" s="31">
        <v>23518.198</v>
      </c>
      <c r="G55" s="31">
        <v>22004.188999999998</v>
      </c>
      <c r="H55" s="85">
        <v>22004.188999999998</v>
      </c>
      <c r="I55" s="271"/>
      <c r="J55" s="275"/>
      <c r="K55" s="286"/>
      <c r="L55" s="286"/>
    </row>
    <row r="56" spans="1:12" ht="21.75" customHeight="1" x14ac:dyDescent="0.25">
      <c r="A56" s="306">
        <v>18</v>
      </c>
      <c r="B56" s="308" t="s">
        <v>69</v>
      </c>
      <c r="C56" s="310" t="s">
        <v>76</v>
      </c>
      <c r="D56" s="122" t="s">
        <v>21</v>
      </c>
      <c r="E56" s="27" t="s">
        <v>79</v>
      </c>
      <c r="F56" s="27" t="s">
        <v>79</v>
      </c>
      <c r="G56" s="30" t="s">
        <v>58</v>
      </c>
      <c r="H56" s="111" t="s">
        <v>58</v>
      </c>
      <c r="I56" s="312" t="s">
        <v>58</v>
      </c>
      <c r="J56" s="282" t="s">
        <v>77</v>
      </c>
      <c r="K56" s="285" t="s">
        <v>93</v>
      </c>
      <c r="L56" s="285" t="s">
        <v>58</v>
      </c>
    </row>
    <row r="57" spans="1:12" ht="25.5" customHeight="1" thickBot="1" x14ac:dyDescent="0.3">
      <c r="A57" s="307"/>
      <c r="B57" s="309"/>
      <c r="C57" s="311"/>
      <c r="D57" s="126" t="s">
        <v>8</v>
      </c>
      <c r="E57" s="29" t="s">
        <v>79</v>
      </c>
      <c r="F57" s="29" t="s">
        <v>79</v>
      </c>
      <c r="G57" s="29" t="s">
        <v>58</v>
      </c>
      <c r="H57" s="112" t="s">
        <v>58</v>
      </c>
      <c r="I57" s="313"/>
      <c r="J57" s="284"/>
      <c r="K57" s="286"/>
      <c r="L57" s="286"/>
    </row>
    <row r="58" spans="1:12" ht="51" customHeight="1" thickBot="1" x14ac:dyDescent="0.3">
      <c r="A58" s="134">
        <v>19</v>
      </c>
      <c r="B58" s="57" t="s">
        <v>70</v>
      </c>
      <c r="C58" s="137" t="s">
        <v>81</v>
      </c>
      <c r="D58" s="70" t="s">
        <v>58</v>
      </c>
      <c r="E58" s="26" t="s">
        <v>58</v>
      </c>
      <c r="F58" s="26" t="s">
        <v>58</v>
      </c>
      <c r="G58" s="26" t="s">
        <v>58</v>
      </c>
      <c r="H58" s="88" t="s">
        <v>58</v>
      </c>
      <c r="I58" s="55" t="s">
        <v>58</v>
      </c>
      <c r="J58" s="50" t="s">
        <v>80</v>
      </c>
      <c r="K58" s="50" t="s">
        <v>93</v>
      </c>
      <c r="L58" s="50" t="s">
        <v>58</v>
      </c>
    </row>
    <row r="59" spans="1:12" ht="30.75" hidden="1" customHeight="1" x14ac:dyDescent="0.25">
      <c r="A59" s="347">
        <v>20</v>
      </c>
      <c r="B59" s="350" t="s">
        <v>71</v>
      </c>
      <c r="C59" s="352" t="s">
        <v>72</v>
      </c>
      <c r="D59" s="131" t="s">
        <v>73</v>
      </c>
      <c r="E59" s="42" t="s">
        <v>82</v>
      </c>
      <c r="F59" s="42" t="s">
        <v>68</v>
      </c>
      <c r="G59" s="42" t="s">
        <v>85</v>
      </c>
      <c r="H59" s="111" t="s">
        <v>68</v>
      </c>
      <c r="I59" s="270" t="s">
        <v>88</v>
      </c>
      <c r="J59" s="274" t="s">
        <v>75</v>
      </c>
      <c r="K59" s="274" t="s">
        <v>93</v>
      </c>
      <c r="L59" s="274" t="s">
        <v>97</v>
      </c>
    </row>
    <row r="60" spans="1:12" ht="21" hidden="1" customHeight="1" x14ac:dyDescent="0.25">
      <c r="A60" s="339"/>
      <c r="B60" s="351"/>
      <c r="C60" s="353"/>
      <c r="D60" s="130" t="s">
        <v>7</v>
      </c>
      <c r="E60" s="43" t="s">
        <v>84</v>
      </c>
      <c r="F60" s="44" t="s">
        <v>68</v>
      </c>
      <c r="G60" s="43" t="s">
        <v>86</v>
      </c>
      <c r="H60" s="113" t="s">
        <v>68</v>
      </c>
      <c r="I60" s="271"/>
      <c r="J60" s="274"/>
      <c r="K60" s="274"/>
      <c r="L60" s="274"/>
    </row>
    <row r="61" spans="1:12" ht="23.25" hidden="1" customHeight="1" thickBot="1" x14ac:dyDescent="0.3">
      <c r="A61" s="344"/>
      <c r="B61" s="309"/>
      <c r="C61" s="311"/>
      <c r="D61" s="126" t="s">
        <v>8</v>
      </c>
      <c r="E61" s="45" t="s">
        <v>83</v>
      </c>
      <c r="F61" s="45" t="s">
        <v>68</v>
      </c>
      <c r="G61" s="45" t="s">
        <v>87</v>
      </c>
      <c r="H61" s="114" t="s">
        <v>68</v>
      </c>
      <c r="I61" s="272"/>
      <c r="J61" s="275"/>
      <c r="K61" s="274"/>
      <c r="L61" s="274"/>
    </row>
    <row r="62" spans="1:12" ht="15.75" customHeight="1" x14ac:dyDescent="0.25">
      <c r="A62" s="276">
        <v>20</v>
      </c>
      <c r="B62" s="173" t="s">
        <v>103</v>
      </c>
      <c r="C62" s="226" t="s">
        <v>98</v>
      </c>
      <c r="D62" s="61" t="s">
        <v>99</v>
      </c>
      <c r="E62" s="51" t="s">
        <v>58</v>
      </c>
      <c r="F62" s="51" t="s">
        <v>58</v>
      </c>
      <c r="G62" s="51" t="s">
        <v>58</v>
      </c>
      <c r="H62" s="115" t="s">
        <v>58</v>
      </c>
      <c r="I62" s="270" t="s">
        <v>100</v>
      </c>
      <c r="J62" s="273" t="s">
        <v>101</v>
      </c>
      <c r="K62" s="279" t="s">
        <v>58</v>
      </c>
      <c r="L62" s="282" t="s">
        <v>95</v>
      </c>
    </row>
    <row r="63" spans="1:12" ht="15.75" customHeight="1" x14ac:dyDescent="0.25">
      <c r="A63" s="277"/>
      <c r="B63" s="174"/>
      <c r="C63" s="227"/>
      <c r="D63" s="61" t="s">
        <v>102</v>
      </c>
      <c r="E63" s="94" t="s">
        <v>58</v>
      </c>
      <c r="F63" s="94" t="s">
        <v>58</v>
      </c>
      <c r="G63" s="94" t="s">
        <v>58</v>
      </c>
      <c r="H63" s="116" t="s">
        <v>58</v>
      </c>
      <c r="I63" s="271"/>
      <c r="J63" s="274"/>
      <c r="K63" s="280"/>
      <c r="L63" s="283"/>
    </row>
    <row r="64" spans="1:12" ht="15.75" customHeight="1" x14ac:dyDescent="0.25">
      <c r="A64" s="277"/>
      <c r="B64" s="174"/>
      <c r="C64" s="227"/>
      <c r="D64" s="67" t="s">
        <v>21</v>
      </c>
      <c r="E64" s="94" t="s">
        <v>58</v>
      </c>
      <c r="F64" s="94" t="s">
        <v>58</v>
      </c>
      <c r="G64" s="56" t="s">
        <v>58</v>
      </c>
      <c r="H64" s="117" t="s">
        <v>58</v>
      </c>
      <c r="I64" s="271"/>
      <c r="J64" s="274"/>
      <c r="K64" s="280"/>
      <c r="L64" s="283"/>
    </row>
    <row r="65" spans="1:12" ht="15.75" customHeight="1" x14ac:dyDescent="0.25">
      <c r="A65" s="277"/>
      <c r="B65" s="174"/>
      <c r="C65" s="227"/>
      <c r="D65" s="61" t="s">
        <v>6</v>
      </c>
      <c r="E65" s="94">
        <v>29332</v>
      </c>
      <c r="F65" s="94">
        <v>29332</v>
      </c>
      <c r="G65" s="56" t="s">
        <v>58</v>
      </c>
      <c r="H65" s="117" t="s">
        <v>58</v>
      </c>
      <c r="I65" s="271"/>
      <c r="J65" s="274"/>
      <c r="K65" s="280"/>
      <c r="L65" s="283"/>
    </row>
    <row r="66" spans="1:12" ht="15.75" customHeight="1" x14ac:dyDescent="0.25">
      <c r="A66" s="277"/>
      <c r="B66" s="174"/>
      <c r="C66" s="227"/>
      <c r="D66" s="61" t="s">
        <v>7</v>
      </c>
      <c r="E66" s="56">
        <v>231937</v>
      </c>
      <c r="F66" s="56">
        <v>231937</v>
      </c>
      <c r="G66" s="94" t="s">
        <v>58</v>
      </c>
      <c r="H66" s="116" t="s">
        <v>58</v>
      </c>
      <c r="I66" s="271"/>
      <c r="J66" s="274"/>
      <c r="K66" s="280"/>
      <c r="L66" s="283"/>
    </row>
    <row r="67" spans="1:12" ht="15.75" customHeight="1" thickBot="1" x14ac:dyDescent="0.3">
      <c r="A67" s="278"/>
      <c r="B67" s="175"/>
      <c r="C67" s="237"/>
      <c r="D67" s="126" t="s">
        <v>8</v>
      </c>
      <c r="E67" s="126">
        <f>E66+E65</f>
        <v>261269</v>
      </c>
      <c r="F67" s="126">
        <f>F66+F65</f>
        <v>261269</v>
      </c>
      <c r="G67" s="126" t="s">
        <v>58</v>
      </c>
      <c r="H67" s="126" t="s">
        <v>58</v>
      </c>
      <c r="I67" s="272"/>
      <c r="J67" s="275"/>
      <c r="K67" s="281"/>
      <c r="L67" s="284"/>
    </row>
    <row r="68" spans="1:12" x14ac:dyDescent="0.25">
      <c r="A68" s="173">
        <v>21</v>
      </c>
      <c r="B68" s="170" t="s">
        <v>105</v>
      </c>
      <c r="C68" s="176" t="s">
        <v>106</v>
      </c>
      <c r="D68" s="191" t="s">
        <v>107</v>
      </c>
      <c r="E68" s="194" t="s">
        <v>58</v>
      </c>
      <c r="F68" s="194" t="s">
        <v>58</v>
      </c>
      <c r="G68" s="194" t="s">
        <v>58</v>
      </c>
      <c r="H68" s="197" t="s">
        <v>58</v>
      </c>
      <c r="I68" s="179" t="s">
        <v>58</v>
      </c>
      <c r="J68" s="182" t="s">
        <v>108</v>
      </c>
      <c r="K68" s="185" t="s">
        <v>58</v>
      </c>
      <c r="L68" s="188" t="s">
        <v>94</v>
      </c>
    </row>
    <row r="69" spans="1:12" x14ac:dyDescent="0.25">
      <c r="A69" s="174"/>
      <c r="B69" s="171"/>
      <c r="C69" s="177"/>
      <c r="D69" s="192"/>
      <c r="E69" s="195"/>
      <c r="F69" s="195"/>
      <c r="G69" s="195"/>
      <c r="H69" s="198"/>
      <c r="I69" s="180"/>
      <c r="J69" s="183"/>
      <c r="K69" s="186"/>
      <c r="L69" s="189"/>
    </row>
    <row r="70" spans="1:12" x14ac:dyDescent="0.25">
      <c r="A70" s="174"/>
      <c r="B70" s="171"/>
      <c r="C70" s="177"/>
      <c r="D70" s="192"/>
      <c r="E70" s="195"/>
      <c r="F70" s="195"/>
      <c r="G70" s="195"/>
      <c r="H70" s="198"/>
      <c r="I70" s="180"/>
      <c r="J70" s="183"/>
      <c r="K70" s="186"/>
      <c r="L70" s="189"/>
    </row>
    <row r="71" spans="1:12" x14ac:dyDescent="0.25">
      <c r="A71" s="174"/>
      <c r="B71" s="171"/>
      <c r="C71" s="177"/>
      <c r="D71" s="192"/>
      <c r="E71" s="195"/>
      <c r="F71" s="195"/>
      <c r="G71" s="195"/>
      <c r="H71" s="198"/>
      <c r="I71" s="180"/>
      <c r="J71" s="183"/>
      <c r="K71" s="186"/>
      <c r="L71" s="189"/>
    </row>
    <row r="72" spans="1:12" x14ac:dyDescent="0.25">
      <c r="A72" s="174"/>
      <c r="B72" s="171"/>
      <c r="C72" s="177"/>
      <c r="D72" s="192"/>
      <c r="E72" s="195"/>
      <c r="F72" s="195"/>
      <c r="G72" s="195"/>
      <c r="H72" s="198"/>
      <c r="I72" s="180"/>
      <c r="J72" s="183"/>
      <c r="K72" s="186"/>
      <c r="L72" s="189"/>
    </row>
    <row r="73" spans="1:12" ht="15.75" thickBot="1" x14ac:dyDescent="0.3">
      <c r="A73" s="175"/>
      <c r="B73" s="172"/>
      <c r="C73" s="178"/>
      <c r="D73" s="193"/>
      <c r="E73" s="196"/>
      <c r="F73" s="196"/>
      <c r="G73" s="196"/>
      <c r="H73" s="199"/>
      <c r="I73" s="181"/>
      <c r="J73" s="184"/>
      <c r="K73" s="187"/>
      <c r="L73" s="190"/>
    </row>
  </sheetData>
  <mergeCells count="145">
    <mergeCell ref="A54:A55"/>
    <mergeCell ref="B54:B55"/>
    <mergeCell ref="C54:C55"/>
    <mergeCell ref="I54:I55"/>
    <mergeCell ref="J54:J55"/>
    <mergeCell ref="A59:A61"/>
    <mergeCell ref="B59:B61"/>
    <mergeCell ref="C59:C61"/>
    <mergeCell ref="I59:I61"/>
    <mergeCell ref="J59:J61"/>
    <mergeCell ref="J9:J11"/>
    <mergeCell ref="A12:A15"/>
    <mergeCell ref="B12:B15"/>
    <mergeCell ref="C12:C15"/>
    <mergeCell ref="I12:I15"/>
    <mergeCell ref="J12:J15"/>
    <mergeCell ref="A1:J1"/>
    <mergeCell ref="A3:A5"/>
    <mergeCell ref="B3:B5"/>
    <mergeCell ref="C3:C5"/>
    <mergeCell ref="I3:I5"/>
    <mergeCell ref="J3:J5"/>
    <mergeCell ref="I22:I24"/>
    <mergeCell ref="J22:J24"/>
    <mergeCell ref="A6:A8"/>
    <mergeCell ref="B6:B8"/>
    <mergeCell ref="C6:C8"/>
    <mergeCell ref="I6:I8"/>
    <mergeCell ref="J6:J8"/>
    <mergeCell ref="A22:A24"/>
    <mergeCell ref="B22:B24"/>
    <mergeCell ref="C22:C24"/>
    <mergeCell ref="A16:A18"/>
    <mergeCell ref="B16:B18"/>
    <mergeCell ref="C16:C18"/>
    <mergeCell ref="I16:I18"/>
    <mergeCell ref="J16:J18"/>
    <mergeCell ref="A19:A21"/>
    <mergeCell ref="B19:B21"/>
    <mergeCell ref="C19:C21"/>
    <mergeCell ref="I19:I21"/>
    <mergeCell ref="J19:J21"/>
    <mergeCell ref="A9:A11"/>
    <mergeCell ref="B9:B11"/>
    <mergeCell ref="C9:C11"/>
    <mergeCell ref="I9:I11"/>
    <mergeCell ref="J42:J45"/>
    <mergeCell ref="I42:I45"/>
    <mergeCell ref="A38:A41"/>
    <mergeCell ref="B38:B41"/>
    <mergeCell ref="C38:C41"/>
    <mergeCell ref="J38:J41"/>
    <mergeCell ref="I38:I41"/>
    <mergeCell ref="A28:A30"/>
    <mergeCell ref="B28:B30"/>
    <mergeCell ref="C28:C30"/>
    <mergeCell ref="I28:I30"/>
    <mergeCell ref="J28:J30"/>
    <mergeCell ref="A34:A37"/>
    <mergeCell ref="B34:B37"/>
    <mergeCell ref="C34:C37"/>
    <mergeCell ref="J34:J37"/>
    <mergeCell ref="I34:I37"/>
    <mergeCell ref="A31:A33"/>
    <mergeCell ref="B31:B33"/>
    <mergeCell ref="C31:C33"/>
    <mergeCell ref="A25:A27"/>
    <mergeCell ref="B25:B27"/>
    <mergeCell ref="C25:C27"/>
    <mergeCell ref="I25:I27"/>
    <mergeCell ref="J25:J27"/>
    <mergeCell ref="A56:A57"/>
    <mergeCell ref="B56:B57"/>
    <mergeCell ref="C56:C57"/>
    <mergeCell ref="I56:I57"/>
    <mergeCell ref="J56:J57"/>
    <mergeCell ref="A51:A53"/>
    <mergeCell ref="B51:B53"/>
    <mergeCell ref="C51:C53"/>
    <mergeCell ref="J51:J53"/>
    <mergeCell ref="I51:I53"/>
    <mergeCell ref="J31:J33"/>
    <mergeCell ref="A46:A49"/>
    <mergeCell ref="B46:B49"/>
    <mergeCell ref="C46:C49"/>
    <mergeCell ref="J46:J49"/>
    <mergeCell ref="I46:I49"/>
    <mergeCell ref="A42:A45"/>
    <mergeCell ref="B42:B45"/>
    <mergeCell ref="C42:C45"/>
    <mergeCell ref="K22:K24"/>
    <mergeCell ref="L22:L24"/>
    <mergeCell ref="K12:K15"/>
    <mergeCell ref="L12:L15"/>
    <mergeCell ref="K16:K18"/>
    <mergeCell ref="L16:L18"/>
    <mergeCell ref="K19:K21"/>
    <mergeCell ref="L19:L21"/>
    <mergeCell ref="K3:K5"/>
    <mergeCell ref="L3:L5"/>
    <mergeCell ref="K6:K8"/>
    <mergeCell ref="L6:L8"/>
    <mergeCell ref="K9:K11"/>
    <mergeCell ref="L9:L11"/>
    <mergeCell ref="L25:L27"/>
    <mergeCell ref="L28:L30"/>
    <mergeCell ref="L31:L33"/>
    <mergeCell ref="L46:L49"/>
    <mergeCell ref="L56:L57"/>
    <mergeCell ref="L59:L61"/>
    <mergeCell ref="K51:K53"/>
    <mergeCell ref="L51:L53"/>
    <mergeCell ref="K54:K55"/>
    <mergeCell ref="L54:L55"/>
    <mergeCell ref="K25:K27"/>
    <mergeCell ref="K28:K30"/>
    <mergeCell ref="K31:K33"/>
    <mergeCell ref="K46:K49"/>
    <mergeCell ref="K34:K37"/>
    <mergeCell ref="L34:L37"/>
    <mergeCell ref="K38:K41"/>
    <mergeCell ref="L38:L41"/>
    <mergeCell ref="K42:K45"/>
    <mergeCell ref="L42:L45"/>
    <mergeCell ref="C62:C67"/>
    <mergeCell ref="I62:I67"/>
    <mergeCell ref="J62:J67"/>
    <mergeCell ref="A62:A67"/>
    <mergeCell ref="B62:B67"/>
    <mergeCell ref="K62:K67"/>
    <mergeCell ref="L62:L67"/>
    <mergeCell ref="K56:K57"/>
    <mergeCell ref="K59:K61"/>
    <mergeCell ref="J68:J73"/>
    <mergeCell ref="K68:K73"/>
    <mergeCell ref="L68:L73"/>
    <mergeCell ref="A68:A73"/>
    <mergeCell ref="B68:B73"/>
    <mergeCell ref="C68:C73"/>
    <mergeCell ref="D68:D73"/>
    <mergeCell ref="E68:E73"/>
    <mergeCell ref="F68:F73"/>
    <mergeCell ref="G68:G73"/>
    <mergeCell ref="H68:H73"/>
    <mergeCell ref="I68:I73"/>
  </mergeCells>
  <pageMargins left="0.7" right="0.7" top="0.75" bottom="0.75" header="0.3" footer="0.3"/>
  <pageSetup paperSize="9" scale="44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2018</vt:lpstr>
      <vt:lpstr>2019-2020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2019-08-02T12:19:19Z</dcterms:modified>
</cp:coreProperties>
</file>